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ptc\2. Sig\Matrices\Matrices 2024\SUBIR\"/>
    </mc:Choice>
  </mc:AlternateContent>
  <bookViews>
    <workbookView xWindow="0" yWindow="0" windowWidth="21600" windowHeight="9255" tabRatio="875"/>
  </bookViews>
  <sheets>
    <sheet name="Hoja2" sheetId="12" r:id="rId1"/>
  </sheets>
  <externalReferences>
    <externalReference r:id="rId2"/>
    <externalReference r:id="rId3"/>
  </externalReferences>
  <definedNames>
    <definedName name="_xlnm.Print_Area" localSheetId="0">Hoja2!$A$1:$AC$25</definedName>
    <definedName name="biologico">#REF!</definedName>
    <definedName name="fiqui">#REF!</definedName>
    <definedName name="fisico">#REF!</definedName>
    <definedName name="m">[1]Hoja3!$B$54:$B$61</definedName>
    <definedName name="ND">#REF!</definedName>
    <definedName name="OPERATIVO">#REF!</definedName>
    <definedName name="publico">#REF!</definedName>
    <definedName name="quimico">#REF!</definedName>
    <definedName name="saneamiento">#REF!</definedName>
    <definedName name="seguridad">#REF!</definedName>
    <definedName name="tresddd">[2]Hoja3!$B$84:$B$89</definedName>
  </definedNames>
  <calcPr calcId="162913"/>
</workbook>
</file>

<file path=xl/calcChain.xml><?xml version="1.0" encoding="utf-8"?>
<calcChain xmlns="http://schemas.openxmlformats.org/spreadsheetml/2006/main">
  <c r="N16" i="12" l="1"/>
  <c r="O16" i="12" s="1"/>
  <c r="N11" i="12"/>
  <c r="Q11" i="12" s="1"/>
  <c r="R11" i="12" s="1"/>
  <c r="S11" i="12" s="1"/>
  <c r="T11" i="12" s="1"/>
  <c r="Q16" i="12" l="1"/>
  <c r="R16" i="12" s="1"/>
  <c r="S16" i="12" s="1"/>
  <c r="T16" i="12" s="1"/>
  <c r="O11" i="12"/>
  <c r="N13" i="12"/>
  <c r="Q13" i="12" s="1"/>
  <c r="R13" i="12" s="1"/>
  <c r="S13" i="12" s="1"/>
  <c r="T13" i="12" s="1"/>
  <c r="N8" i="12"/>
  <c r="Q8" i="12" s="1"/>
  <c r="R8" i="12" s="1"/>
  <c r="S8" i="12" s="1"/>
  <c r="T8" i="12" s="1"/>
  <c r="O13" i="12" l="1"/>
  <c r="O8" i="12"/>
  <c r="N17" i="12"/>
  <c r="Q17" i="12" s="1"/>
  <c r="R17" i="12" s="1"/>
  <c r="S17" i="12" s="1"/>
  <c r="T17" i="12" s="1"/>
  <c r="N15" i="12"/>
  <c r="O15" i="12" s="1"/>
  <c r="N14" i="12"/>
  <c r="Q14" i="12" s="1"/>
  <c r="R14" i="12" s="1"/>
  <c r="S14" i="12" s="1"/>
  <c r="T14" i="12" s="1"/>
  <c r="N12" i="12"/>
  <c r="O12" i="12" s="1"/>
  <c r="N10" i="12"/>
  <c r="Q10" i="12" s="1"/>
  <c r="R10" i="12" s="1"/>
  <c r="S10" i="12" s="1"/>
  <c r="T10" i="12" s="1"/>
  <c r="N9" i="12"/>
  <c r="O9" i="12" s="1"/>
  <c r="N7" i="12"/>
  <c r="O7" i="12" s="1"/>
  <c r="N6" i="12"/>
  <c r="Q6" i="12" s="1"/>
  <c r="R6" i="12" s="1"/>
  <c r="S6" i="12" s="1"/>
  <c r="T6" i="12" s="1"/>
  <c r="N5" i="12"/>
  <c r="O5" i="12" s="1"/>
  <c r="Q5" i="12" l="1"/>
  <c r="R5" i="12" s="1"/>
  <c r="S5" i="12" s="1"/>
  <c r="T5" i="12" s="1"/>
  <c r="Q12" i="12"/>
  <c r="R12" i="12" s="1"/>
  <c r="S12" i="12" s="1"/>
  <c r="T12" i="12" s="1"/>
  <c r="Q9" i="12"/>
  <c r="R9" i="12" s="1"/>
  <c r="S9" i="12" s="1"/>
  <c r="T9" i="12" s="1"/>
  <c r="Q7" i="12"/>
  <c r="R7" i="12" s="1"/>
  <c r="S7" i="12" s="1"/>
  <c r="T7" i="12" s="1"/>
  <c r="Q15" i="12"/>
  <c r="R15" i="12" s="1"/>
  <c r="S15" i="12" s="1"/>
  <c r="T15" i="12" s="1"/>
  <c r="O6" i="12"/>
  <c r="O10" i="12"/>
  <c r="O14" i="12"/>
  <c r="O17" i="12"/>
</calcChain>
</file>

<file path=xl/comments1.xml><?xml version="1.0" encoding="utf-8"?>
<comments xmlns="http://schemas.openxmlformats.org/spreadsheetml/2006/main">
  <authors>
    <author>TOSHIBA</author>
    <author>sarmientov</author>
  </authors>
  <commentList>
    <comment ref="L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M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O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P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 ref="X4" authorId="1" shapeId="0">
      <text>
        <r>
          <rPr>
            <b/>
            <sz val="14"/>
            <color indexed="81"/>
            <rFont val="Tahoma"/>
            <family val="2"/>
          </rPr>
          <t xml:space="preserve">
Eliminación:</t>
        </r>
        <r>
          <rPr>
            <sz val="14"/>
            <color indexed="81"/>
            <rFont val="Tahoma"/>
            <family val="2"/>
          </rPr>
          <t xml:space="preserve"> Modificar un diseño para eliminar el peligro.
</t>
        </r>
        <r>
          <rPr>
            <b/>
            <sz val="14"/>
            <color indexed="81"/>
            <rFont val="Tahoma"/>
            <family val="2"/>
          </rPr>
          <t>Ejemplo:</t>
        </r>
        <r>
          <rPr>
            <sz val="14"/>
            <color indexed="81"/>
            <rFont val="Tahoma"/>
            <family val="2"/>
          </rPr>
          <t xml:space="preserve"> introducir dispositivos mecánicos de alzamiento para eliminar el peligro de manipulación manual. </t>
        </r>
      </text>
    </comment>
    <comment ref="Y4" authorId="1" shapeId="0">
      <text>
        <r>
          <rPr>
            <sz val="14"/>
            <color indexed="81"/>
            <rFont val="Tahoma"/>
            <family val="2"/>
          </rPr>
          <t xml:space="preserve">
</t>
        </r>
        <r>
          <rPr>
            <b/>
            <sz val="14"/>
            <color indexed="81"/>
            <rFont val="Tahoma"/>
            <family val="2"/>
          </rPr>
          <t xml:space="preserve">Sustitución:  </t>
        </r>
        <r>
          <rPr>
            <sz val="14"/>
            <color indexed="81"/>
            <rFont val="Tahoma"/>
            <family val="2"/>
          </rPr>
          <t xml:space="preserve">Reemplazar por un material menos peligroso o reducir la energía del sistema
</t>
        </r>
        <r>
          <rPr>
            <b/>
            <sz val="14"/>
            <color indexed="81"/>
            <rFont val="Tahoma"/>
            <family val="2"/>
          </rPr>
          <t>Ejemplo:</t>
        </r>
        <r>
          <rPr>
            <sz val="14"/>
            <color indexed="81"/>
            <rFont val="Tahoma"/>
            <family val="2"/>
          </rPr>
          <t xml:space="preserve"> reducir la fuerza, el amperaje, la presión, la temperatura, etc.</t>
        </r>
      </text>
    </comment>
    <comment ref="Z4" authorId="1" shapeId="0">
      <text>
        <r>
          <rPr>
            <b/>
            <sz val="14"/>
            <color indexed="81"/>
            <rFont val="Tahoma"/>
            <family val="2"/>
          </rPr>
          <t xml:space="preserve">
Controles de ingeniería:  </t>
        </r>
        <r>
          <rPr>
            <sz val="14"/>
            <color indexed="81"/>
            <rFont val="Tahoma"/>
            <family val="2"/>
          </rPr>
          <t>Instalar sistemas de ventilación, protección para las máquinas, enclavamiento, cerramientos acústicos, etc.</t>
        </r>
      </text>
    </comment>
    <comment ref="AA4" authorId="1" shapeId="0">
      <text>
        <r>
          <rPr>
            <sz val="14"/>
            <color indexed="81"/>
            <rFont val="Tahoma"/>
            <family val="2"/>
          </rPr>
          <t xml:space="preserve">
</t>
        </r>
        <r>
          <rPr>
            <b/>
            <sz val="14"/>
            <color indexed="81"/>
            <rFont val="Tahoma"/>
            <family val="2"/>
          </rPr>
          <t xml:space="preserve">Controles Administrativos, señalización, advertencias: </t>
        </r>
        <r>
          <rPr>
            <sz val="14"/>
            <color indexed="81"/>
            <rFont val="Tahoma"/>
            <family val="2"/>
          </rPr>
          <t>Instalación de alarmas, procedimientos de seguridad, inspecciones de los equipos, controles de acceso, capacitación del personal, etc.</t>
        </r>
      </text>
    </comment>
    <comment ref="AB4" authorId="1" shapeId="0">
      <text>
        <r>
          <rPr>
            <b/>
            <sz val="14"/>
            <color indexed="81"/>
            <rFont val="Tahoma"/>
            <family val="2"/>
          </rPr>
          <t xml:space="preserve">Equipos/ elementos de protección personal: </t>
        </r>
        <r>
          <rPr>
            <sz val="14"/>
            <color indexed="81"/>
            <rFont val="Tahoma"/>
            <family val="2"/>
          </rPr>
          <t>Gafas de seguridad, protección auditiva, máscaras faciales, sistemas de detención de caídas, respiradores, guantes, etc.</t>
        </r>
      </text>
    </comment>
  </commentList>
</comments>
</file>

<file path=xl/sharedStrings.xml><?xml version="1.0" encoding="utf-8"?>
<sst xmlns="http://schemas.openxmlformats.org/spreadsheetml/2006/main" count="271" uniqueCount="106">
  <si>
    <t>ACTIVIDADES</t>
  </si>
  <si>
    <t>PROCESO</t>
  </si>
  <si>
    <t>NIVEL DE DEFICIENCIA</t>
  </si>
  <si>
    <t>NIVEL DE CONSECUENCIA</t>
  </si>
  <si>
    <t>ACEPTABILIDAD DEL RIESGO</t>
  </si>
  <si>
    <t>NIVEL DE EXPOSICIÓN</t>
  </si>
  <si>
    <t>INTERPRETACIÓN DE NIVEL DE RIESGO</t>
  </si>
  <si>
    <t>PELIGRO</t>
  </si>
  <si>
    <t>CONTROLES EXISTENTES</t>
  </si>
  <si>
    <t>FUENTE</t>
  </si>
  <si>
    <t xml:space="preserve">MEDIO </t>
  </si>
  <si>
    <t>INDIVIDUO</t>
  </si>
  <si>
    <t>CRITERIOS PARA ESTABLECER CONTROLES</t>
  </si>
  <si>
    <t>NRO DE EXPUESTOS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</si>
  <si>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</si>
  <si>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</si>
  <si>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</si>
  <si>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</si>
  <si>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</si>
  <si>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</si>
  <si>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</si>
  <si>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</si>
  <si>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PEOR CONSECUENCIA</t>
  </si>
  <si>
    <t>ELIMINACIÓN</t>
  </si>
  <si>
    <t>SUSTITUCIÓN</t>
  </si>
  <si>
    <t>CONTROLES DE INGENIERÍA</t>
  </si>
  <si>
    <t>INTERPRETACIÓN DEL NIVEL DE PROBABILIDAD</t>
  </si>
  <si>
    <t>NIVEL DE RIESGO (NR) E INTERVENCIÓN</t>
  </si>
  <si>
    <t>SIGNIFICADO DEL NIVEL DE RIESGO</t>
  </si>
  <si>
    <t>CONTROLES ADMINISTRATIVOS,  ADVERTENCIA.</t>
  </si>
  <si>
    <t>VALORACIÓN DEL RIESGO</t>
  </si>
  <si>
    <t>MEDIDAS DE INTERVENCIÓN</t>
  </si>
  <si>
    <t>Físico</t>
  </si>
  <si>
    <t>Psicosocial</t>
  </si>
  <si>
    <t>Condiciones de Seguridad</t>
  </si>
  <si>
    <t>SI</t>
  </si>
  <si>
    <t>TAREAS</t>
  </si>
  <si>
    <t>MACROPROCESO: PLANEACION Y MEJORAMIENTO CONTINUO 
PROCESO: DIRECCIONAMIENTO DEL SIG
PROCEDIMIENTO : IDENTIFICACION DE PELIGROS, VALORACION DE RIESGOS Y DETERMINACION DE CONTROLES 
FORMATO : MATRIZ DE IDENTIFICACION DE PELIGROS, VALORACION DE RIESGOS Y DETERMINACION DE CONTROLES 
Código : P-DS-P10-F03 Versión : 05</t>
  </si>
  <si>
    <t>Biológico</t>
  </si>
  <si>
    <t>Ansiedad, depresión , agresión, estrés, fatiga he irritabilidad</t>
  </si>
  <si>
    <t>N/E</t>
  </si>
  <si>
    <t>N/A</t>
  </si>
  <si>
    <t>Dermatitis, congestión nasal, irritación en los ojos o irritación en la piel, sensación de malestar y  dolor de cabeza.</t>
  </si>
  <si>
    <t xml:space="preserve">Se contrata empresa para el control de roedores </t>
  </si>
  <si>
    <t xml:space="preserve">Por parte de Planeación se tiene el plan de mantenimiento locativo </t>
  </si>
  <si>
    <t xml:space="preserve">Se socializo reporte de actos y condiciones inseguras </t>
  </si>
  <si>
    <t>Congestión nasal, irritación en los ojos o irritación en la piel.
Sensación de malestar, cansancio, dificultad al respirar.</t>
  </si>
  <si>
    <t xml:space="preserve">Enfermedades respiratorias sensación de malestar,  cefaleas, irritaciones en la piel y ojos </t>
  </si>
  <si>
    <t>Capacitación sobre maneras de afrontar esta situación</t>
  </si>
  <si>
    <t>El personal manifiesta presencia de roedores y mosquitos, enfermedades por  la humedad  y antigüedad  de la construcción.</t>
  </si>
  <si>
    <t>La s condiciones en las cuales los trabajadores deben dar solución a las necesidades de su trabajo generan estrés y ansiedad (Falta de internet y vigilancia)</t>
  </si>
  <si>
    <t>Se pueden ver expuestos a accidentes de transito al realizar desplazamientos fuera de las instalaciones de la casa por el desarrollo de sus funciones</t>
  </si>
  <si>
    <t>Fenómenos Naturales</t>
  </si>
  <si>
    <t>Dermatitis, enfermedades respiratorias</t>
  </si>
  <si>
    <t>Cefaleas, cansancio visual, enfermedades visuales</t>
  </si>
  <si>
    <t>Accidentes graves y /o mortales, lesiones de importancia, incapacidades, fracturas</t>
  </si>
  <si>
    <t>Lesiones graves y mortales, ansiedad, temor, angustia</t>
  </si>
  <si>
    <t>Instalación de cámaras de seguridad</t>
  </si>
  <si>
    <t>Instalación de equipos para la atención de emergencias</t>
  </si>
  <si>
    <t xml:space="preserve">Fomentar el reporte de condiciones inseguras y reporte de incidentes o accidentes de trabajo y realizar seguimiento en el programa de control de condiciones inseguras. </t>
  </si>
  <si>
    <t>Cefaleas, enfermedades visuales</t>
  </si>
  <si>
    <t>Enfermedades respiratorias</t>
  </si>
  <si>
    <t>Estrés y ansiedad</t>
  </si>
  <si>
    <t>Accidentes de trabajo mortales</t>
  </si>
  <si>
    <t>Casa de la mujer proyecto social con perspectiva de género (GIEPEG) Transversal 9b N°29-67</t>
  </si>
  <si>
    <t>Actividades de integración, asesorías a mujeres víctimas de violencia de género, atención a población vulnerable, atención a niños menores de 5 años, Control del desarrollo y crecimiento de los niños, (seguimiento a la salud en general)</t>
  </si>
  <si>
    <t>Asesorías, talleres para la prevención en violencia, consejería en derechos, salud sexual y reproductiva, asistencia, asesoría y acompañamiento a la población en derechos humanos, con perspectiva de género.
Área en la cual se encuentra ubicada la casa, entrada y salida de visitantes y funcionarios.</t>
  </si>
  <si>
    <t>Dotación establecida para Brigadistas (Ver matriz EPP)</t>
  </si>
  <si>
    <t>Enfermedad respiratoria y dérmica de tipo laboral</t>
  </si>
  <si>
    <t>Fomentar la implementación de medidas de autocuidado para el riesgo biológico, solicitar la fumigación y control de plagas, solicitar la adecuación física de la casa.</t>
  </si>
  <si>
    <t>Tapabocas quirúrgico, gafas, bata, guantes (Ver matriz EPP)</t>
  </si>
  <si>
    <t>El personal se ve afectado por los hongos, propagación de mosquitos por aguas retenidas y humedad. Según mediciones higiénicas</t>
  </si>
  <si>
    <t>Fomentar medidas de autocuidado para el riesgo biológico, solicitar la adecuación física de la Casa.</t>
  </si>
  <si>
    <t>Tapabocas quirúrgico (Ver matriz EPP)</t>
  </si>
  <si>
    <t>Se presentan áreas con iluminación deficiente Según mediciones higiénicas</t>
  </si>
  <si>
    <t>Adecuación de rejillas y lámparas de iluminación  y de la Casa de acuerdo a recomendaciones establecidas en Mediciones Higiénicas</t>
  </si>
  <si>
    <t>Solicitud y socialización de solución a necesidades interpuestas frente a lo requerido a los trabajadores. Programa de riesgo psicosocial según los resultados de la  batería, capacitación sobre relaciones interpersonales y trabajo en equipo</t>
  </si>
  <si>
    <t>Se realiza socialización  sobre prevención del peligro</t>
  </si>
  <si>
    <t>Se pueden ver expuestos a  peligros públicos por la falta  de control de ingreso de personal a la casa</t>
  </si>
  <si>
    <t>Ansiedad, temor, lesiones leves y graves</t>
  </si>
  <si>
    <t>Debido a la ubicación geográfica del departamento y del Municipio  se presenta una vulnerabilidad media a la existencia de sismos</t>
  </si>
  <si>
    <t>Diseño y socialización de planes de emergencia para la Casa de la Mujer</t>
  </si>
  <si>
    <t>Gestión de Servicios de Extensión</t>
  </si>
  <si>
    <t>Adecuación de rejas y de la Casa de acuerdo a recomendaciones establecidas en Mediciones Higiénicas. Adecuación y ajuste de ventanas y pisos en la casa.</t>
  </si>
  <si>
    <t>RUNIARIO (SI O NO)</t>
  </si>
  <si>
    <t xml:space="preserve">La personas se ven afectada por el polvo, manejo de documentación (hongos, ácaros). </t>
  </si>
  <si>
    <t>Virus, picaduras o mordeduras y consumo de alimentos al realizar actividades con población vulnerable en lugares como el campo, plazas de mercado y zonas de tolerancia</t>
  </si>
  <si>
    <t>Uso de EPP y medidas de autocuidado</t>
  </si>
  <si>
    <t>Biomecánico</t>
  </si>
  <si>
    <t>Enfermedad laboral</t>
  </si>
  <si>
    <t>Socialización medidas de autocuidado por riesgo biomecánico, gestión en la compra de puestos de trabajo adecuados para los trabajadores</t>
  </si>
  <si>
    <t>Enfermedades contagiosas, de tipo estomacal, dérmico y respiratorio</t>
  </si>
  <si>
    <t>Socializar medidas de autocuidado y protección al estar expuestos al peligro biológico en áreas externas al campus Universitario</t>
  </si>
  <si>
    <t>Se manifiesta falta de ventilación Según mediciones higiénicas. Así mismo se genera la existencia de áreas demasiado frías lo que ocasionan Disconfort térmico en el trabajador.</t>
  </si>
  <si>
    <t>Puestos de trabajo acomodados con sillas que son adjudicadas de otras áreas ocasionando que el puesto de trabajo no sea ergonómico, levantamiento de cargas al llevar publicidad o material en jornadas de extensión</t>
  </si>
  <si>
    <t xml:space="preserve">Cansancio, mala postura, Disconfort, </t>
  </si>
  <si>
    <t>Pausas activas y actividades de bienestar organizados por el SIG</t>
  </si>
  <si>
    <t>Socialización y capacitación al personal en Plan de Gestión del riesgo y desastres. Realización y participación en simulacros de emergencia. Formar a los funcionarios en atención básica en primeros auxilios</t>
  </si>
  <si>
    <t>Atención a personas en situación de discapacidad  (visual, auditivo, de escucha)</t>
  </si>
  <si>
    <t>Ansiedad, angustia, malestar para el trabajador y el usuario en situación de discapacidad</t>
  </si>
  <si>
    <t>Ansiedad, depresión , agresión, estrés, fatiga he irritabilidad.</t>
  </si>
  <si>
    <t>Solicitar el acompañamiento de Bienestar Universitario, al momento de recibir visitas por personas  en situación de discapacidad  (visual, auditivo, de escucha), con el fin de que asistan los profesionales capacitados para poder brindar el servicio de manera correcta, prestando todo el apoyo necesario al usuario</t>
  </si>
  <si>
    <t>Peligros locativos generados por el ingreso de personas con movilidad reducida, debido a que no se cuenta con espacios como rampas en las cuales puedan realizar el movimiento libremente.</t>
  </si>
  <si>
    <t>Denuncias, caídas de  personas, golpes o lesiones</t>
  </si>
  <si>
    <t>Demandas, quejas, accidentes de origen común a personas externas</t>
  </si>
  <si>
    <t>Solicitar al Departamento de Planeación el estudio de la infraestructura de las Unidades de Extensión, en donde se habilite ingresos para las personas que tengan restricción de movilidad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</si>
</sst>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0"/>
      <name val="Arial"/>
    </font>
    <font>
      <sz val="10"/>
      <name val="Arial"/>
      <family val="2"/>
    </font>
    <font>
      <b/>
      <sz val="14"/>
      <color indexed="81"/>
      <name val="Tahoma"/>
      <family val="2"/>
    </font>
    <font>
      <b/>
      <sz val="12"/>
      <color indexed="81"/>
      <name val="Tahoma"/>
      <family val="2"/>
    </font>
    <font>
      <sz val="14"/>
      <color indexed="81"/>
      <name val="Tahoma"/>
      <family val="2"/>
    </font>
    <font>
      <sz val="12"/>
      <color theme="1"/>
      <name val="Arial"/>
      <family val="2"/>
    </font>
    <font>
      <b/>
      <sz val="12"/>
      <color theme="1"/>
      <name val="Arial"/>
      <family val="2"/>
    </font>
    <font>
      <b/>
      <sz val="12"/>
      <name val="Arial"/>
      <family val="2"/>
    </font>
    <font>
      <sz val="12"/>
      <name val="Arial"/>
      <family val="2"/>
    </font>
    <font>
      <sz val="12"/>
      <color rgb="FF000000"/>
      <name val="Arial"/>
      <family val="2"/>
    </font>
  </fonts>
  <fills count="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 fillId="0" borderId="0"/>
    <xf numFmtId="0" fontId="1" fillId="0" borderId="0"/>
  </cellStyleXfs>
  <cellXfs count="52">
    <xf numFmtId="0" fontId="0" fillId="0" borderId="0" xfId="0"/>
    <xf numFmtId="0" fontId="5"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shrinkToFit="1"/>
      <protection locked="0"/>
    </xf>
    <xf numFmtId="0" fontId="7" fillId="2" borderId="1" xfId="0"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wrapText="1"/>
    </xf>
    <xf numFmtId="0" fontId="7" fillId="3" borderId="1" xfId="0" applyFont="1" applyFill="1" applyBorder="1" applyAlignment="1" applyProtection="1">
      <alignment horizontal="center" vertical="center" wrapText="1"/>
    </xf>
    <xf numFmtId="0" fontId="7" fillId="4" borderId="1" xfId="0" applyFont="1" applyFill="1" applyBorder="1" applyAlignment="1" applyProtection="1">
      <alignment horizontal="center" vertical="center"/>
    </xf>
    <xf numFmtId="0" fontId="6" fillId="3" borderId="1" xfId="0" applyFont="1" applyFill="1" applyBorder="1" applyAlignment="1" applyProtection="1">
      <alignment horizontal="center" vertical="center" wrapText="1" shrinkToFit="1"/>
    </xf>
    <xf numFmtId="0" fontId="8" fillId="4" borderId="1" xfId="0" applyFont="1" applyFill="1" applyBorder="1" applyAlignment="1">
      <alignment horizontal="center" vertical="center" wrapText="1"/>
    </xf>
    <xf numFmtId="0" fontId="5" fillId="0" borderId="1" xfId="1" applyFont="1" applyFill="1" applyBorder="1" applyAlignment="1" applyProtection="1">
      <alignment horizontal="center" vertical="center" wrapText="1"/>
      <protection locked="0"/>
    </xf>
    <xf numFmtId="0" fontId="5" fillId="4"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6" fillId="0" borderId="1" xfId="1" applyFont="1" applyFill="1" applyBorder="1" applyAlignment="1" applyProtection="1">
      <alignment horizontal="center" vertical="center" wrapText="1"/>
    </xf>
    <xf numFmtId="0" fontId="8" fillId="0" borderId="1" xfId="0" applyFont="1" applyBorder="1" applyAlignment="1">
      <alignment horizontal="center" vertical="center" wrapText="1"/>
    </xf>
    <xf numFmtId="0" fontId="6" fillId="5" borderId="1" xfId="2" applyFont="1" applyFill="1" applyBorder="1" applyAlignment="1" applyProtection="1">
      <alignment horizontal="center" vertical="center" textRotation="90" wrapText="1"/>
    </xf>
    <xf numFmtId="0" fontId="7" fillId="0" borderId="1" xfId="0" applyFont="1" applyFill="1" applyBorder="1" applyAlignment="1" applyProtection="1">
      <alignment horizontal="center" vertical="center" wrapText="1"/>
      <protection locked="0"/>
    </xf>
    <xf numFmtId="0" fontId="7" fillId="5" borderId="1" xfId="1" applyNumberFormat="1" applyFont="1" applyFill="1" applyBorder="1" applyAlignment="1" applyProtection="1">
      <alignment horizontal="center" vertical="center" textRotation="90"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5" borderId="1" xfId="2" applyFont="1" applyFill="1" applyBorder="1" applyAlignment="1" applyProtection="1">
      <alignment horizontal="center" vertical="center" wrapText="1"/>
    </xf>
    <xf numFmtId="0" fontId="0" fillId="0" borderId="0" xfId="0" applyAlignment="1">
      <alignment horizontal="center"/>
    </xf>
    <xf numFmtId="0" fontId="7" fillId="5" borderId="1" xfId="1" applyNumberFormat="1" applyFont="1" applyFill="1" applyBorder="1" applyAlignment="1" applyProtection="1">
      <alignment horizontal="center" vertical="center" wrapText="1"/>
    </xf>
    <xf numFmtId="0" fontId="5" fillId="0" borderId="2" xfId="0" applyFont="1" applyBorder="1" applyAlignment="1">
      <alignment horizontal="center" vertical="center" wrapText="1"/>
    </xf>
    <xf numFmtId="0" fontId="8" fillId="0" borderId="2"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shrinkToFit="1"/>
      <protection locked="0"/>
    </xf>
    <xf numFmtId="0" fontId="6" fillId="2" borderId="1" xfId="0" applyFont="1" applyFill="1" applyBorder="1" applyAlignment="1" applyProtection="1">
      <alignment horizontal="center" vertical="center" wrapText="1"/>
      <protection locked="0"/>
    </xf>
    <xf numFmtId="0" fontId="6" fillId="4"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protection locked="0"/>
    </xf>
    <xf numFmtId="0" fontId="6" fillId="3" borderId="1" xfId="0" applyFont="1" applyFill="1" applyBorder="1" applyAlignment="1" applyProtection="1">
      <alignment horizontal="center" vertical="center" wrapText="1"/>
    </xf>
    <xf numFmtId="0" fontId="6" fillId="4" borderId="1" xfId="0" applyFont="1" applyFill="1" applyBorder="1" applyAlignment="1" applyProtection="1">
      <alignment horizontal="center" vertical="center"/>
    </xf>
    <xf numFmtId="0" fontId="5" fillId="0" borderId="0" xfId="0" applyFont="1" applyFill="1" applyAlignment="1">
      <alignment horizontal="center" vertical="center" wrapText="1"/>
    </xf>
    <xf numFmtId="0" fontId="6" fillId="0" borderId="1" xfId="0" applyFont="1" applyBorder="1" applyAlignment="1">
      <alignment horizontal="center" vertical="center" wrapText="1"/>
    </xf>
    <xf numFmtId="0" fontId="6"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5" borderId="1" xfId="0" applyFont="1" applyFill="1" applyBorder="1" applyAlignment="1" applyProtection="1">
      <alignment horizontal="center" vertical="center" textRotation="90" wrapText="1"/>
    </xf>
    <xf numFmtId="0" fontId="6" fillId="6" borderId="1" xfId="0" applyFont="1" applyFill="1" applyBorder="1" applyAlignment="1" applyProtection="1">
      <alignment horizontal="center" vertical="center" wrapText="1"/>
    </xf>
    <xf numFmtId="0" fontId="6" fillId="5" borderId="1" xfId="0" applyFont="1" applyFill="1" applyBorder="1" applyAlignment="1" applyProtection="1">
      <alignment horizontal="center" vertical="center" wrapText="1"/>
    </xf>
    <xf numFmtId="49" fontId="6" fillId="6" borderId="1" xfId="0" applyNumberFormat="1" applyFont="1" applyFill="1" applyBorder="1" applyAlignment="1" applyProtection="1">
      <alignment horizontal="center" vertical="center"/>
    </xf>
    <xf numFmtId="0" fontId="7" fillId="6" borderId="1" xfId="1" applyNumberFormat="1" applyFont="1" applyFill="1" applyBorder="1" applyAlignment="1" applyProtection="1">
      <alignment horizontal="center" vertical="center" textRotation="90" wrapText="1"/>
    </xf>
    <xf numFmtId="49" fontId="6" fillId="6" borderId="1" xfId="0" applyNumberFormat="1" applyFont="1" applyFill="1" applyBorder="1" applyAlignment="1" applyProtection="1">
      <alignment horizontal="center" vertical="center" wrapText="1"/>
    </xf>
    <xf numFmtId="0" fontId="8" fillId="5" borderId="1" xfId="0" applyFont="1" applyFill="1" applyBorder="1" applyAlignment="1" applyProtection="1">
      <alignment horizontal="center" textRotation="90"/>
    </xf>
    <xf numFmtId="0" fontId="7" fillId="5" borderId="1" xfId="1" applyNumberFormat="1" applyFont="1" applyFill="1" applyBorder="1" applyAlignment="1" applyProtection="1">
      <alignment horizontal="center" vertical="center" textRotation="90" wrapText="1"/>
    </xf>
    <xf numFmtId="0" fontId="7" fillId="5" borderId="3" xfId="1" applyNumberFormat="1" applyFont="1" applyFill="1" applyBorder="1" applyAlignment="1" applyProtection="1">
      <alignment horizontal="center" vertical="center" wrapText="1"/>
    </xf>
    <xf numFmtId="0" fontId="7" fillId="5" borderId="4" xfId="1" applyNumberFormat="1" applyFont="1" applyFill="1" applyBorder="1" applyAlignment="1" applyProtection="1">
      <alignment horizontal="center" vertical="center" wrapText="1"/>
    </xf>
    <xf numFmtId="0" fontId="7" fillId="5" borderId="1" xfId="1" applyNumberFormat="1" applyFont="1" applyFill="1" applyBorder="1" applyAlignment="1" applyProtection="1">
      <alignment horizontal="center" vertical="center" textRotation="90"/>
    </xf>
  </cellXfs>
  <cellStyles count="3">
    <cellStyle name="Normal" xfId="0" builtinId="0"/>
    <cellStyle name="Normal 2" xfId="1"/>
    <cellStyle name="Normal 4" xfId="2"/>
  </cellStyles>
  <dxfs count="340">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s>
  <tableStyles count="0" defaultTableStyle="TableStyleMedium9" defaultPivotStyle="PivotStyleLight16"/>
  <colors>
    <mruColors>
      <color rgb="FF00FF00"/>
      <color rgb="FF48F4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17</xdr:col>
      <xdr:colOff>171450</xdr:colOff>
      <xdr:row>0</xdr:row>
      <xdr:rowOff>228599</xdr:rowOff>
    </xdr:from>
    <xdr:ext cx="2019300" cy="1223257"/>
    <xdr:pic>
      <xdr:nvPicPr>
        <xdr:cNvPr id="2" name="Imagen 1" descr="http://desnet.uptc.edu.co:17012/SIGMA/Imagenes/logo_SIG.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99250" y="228599"/>
          <a:ext cx="2019300" cy="122325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RAFA\AppData\Local\Temp\Nohra\hoja%20de%20trabajo%20GTC45%20UPTC.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TOSHIBA\Downloads\hoja%20de%20trabajo%20GTC45%20UPTC%20EDIFI%20ADMINISTRATIVO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STION LABORATORIOS"/>
      <sheetName val="ESCUELA DE BIOLOGIA"/>
      <sheetName val="INGENIERIA CIVIL"/>
      <sheetName val="FOTOCOPIADORA"/>
      <sheetName val="INGEN.METALURGICA"/>
      <sheetName val="Hoja2"/>
      <sheetName val="Hoja3"/>
      <sheetName val="Hoja12"/>
      <sheetName val="Hoja13"/>
    </sheetNames>
    <sheetDataSet>
      <sheetData sheetId="0"/>
      <sheetData sheetId="1"/>
      <sheetData sheetId="2"/>
      <sheetData sheetId="3"/>
      <sheetData sheetId="4"/>
      <sheetData sheetId="5"/>
      <sheetData sheetId="6">
        <row r="15">
          <cell r="B15" t="str">
            <v xml:space="preserve">Contacto y manipulación con  Cadaveres y partes  para experimentos y clases </v>
          </cell>
        </row>
        <row r="54">
          <cell r="B54" t="str">
            <v xml:space="preserve">Carga dinamica (Desplazamientos,  </v>
          </cell>
        </row>
        <row r="55">
          <cell r="B55" t="str">
            <v>Carga estatica (Posturas sedentarias)</v>
          </cell>
        </row>
        <row r="56">
          <cell r="B56" t="str">
            <v>Sobreesfuerzos, levantamiento de cargas</v>
          </cell>
        </row>
        <row r="57">
          <cell r="B57" t="str">
            <v xml:space="preserve">Trabajo repetitivo, </v>
          </cell>
        </row>
        <row r="58">
          <cell r="B58" t="str">
            <v>Diseño del puesto de trabajo/alturas</v>
          </cell>
        </row>
      </sheetData>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IFICIO ADMINISTRATIVO TUNJA"/>
      <sheetName val="Hoja2"/>
      <sheetName val="Hoja3"/>
      <sheetName val="Hoja12"/>
      <sheetName val="Hoja13"/>
      <sheetName val="Hoja1"/>
    </sheetNames>
    <sheetDataSet>
      <sheetData sheetId="0"/>
      <sheetData sheetId="1"/>
      <sheetData sheetId="2">
        <row r="15">
          <cell r="B15" t="str">
            <v xml:space="preserve">Contacto y manipulación con  Cadaveres y partes  para experimentos y clases </v>
          </cell>
        </row>
        <row r="84">
          <cell r="B84" t="str">
            <v>Estrés,  Factores asociados a la Organización</v>
          </cell>
        </row>
        <row r="85">
          <cell r="B85" t="str">
            <v>Factores asociados a la Tarea y puesto de trabajo</v>
          </cell>
        </row>
        <row r="86">
          <cell r="B86" t="str">
            <v>Estrés</v>
          </cell>
        </row>
        <row r="87">
          <cell r="B87">
            <v>0</v>
          </cell>
        </row>
        <row r="88">
          <cell r="B88">
            <v>0</v>
          </cell>
        </row>
        <row r="89">
          <cell r="B89">
            <v>0</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17"/>
  <sheetViews>
    <sheetView tabSelected="1" view="pageBreakPreview" topLeftCell="E1" zoomScale="40" zoomScaleNormal="20" zoomScaleSheetLayoutView="40" workbookViewId="0">
      <selection activeCell="T22" sqref="T22"/>
    </sheetView>
  </sheetViews>
  <sheetFormatPr baseColWidth="10" defaultRowHeight="12.75" x14ac:dyDescent="0.2"/>
  <cols>
    <col min="1" max="1" width="23.7109375" style="24" bestFit="1" customWidth="1"/>
    <col min="2" max="2" width="31.140625" style="24" bestFit="1" customWidth="1"/>
    <col min="3" max="3" width="49.85546875" style="24" bestFit="1" customWidth="1"/>
    <col min="4" max="4" width="92.28515625" style="24" bestFit="1" customWidth="1"/>
    <col min="5" max="5" width="11.42578125" style="24"/>
    <col min="6" max="6" width="43.85546875" style="24" customWidth="1"/>
    <col min="7" max="7" width="29.85546875" style="24" customWidth="1"/>
    <col min="8" max="8" width="39.5703125" style="24" customWidth="1"/>
    <col min="9" max="9" width="28.140625" style="24" customWidth="1"/>
    <col min="10" max="10" width="23.5703125" style="24" customWidth="1"/>
    <col min="11" max="11" width="27" style="24" customWidth="1"/>
    <col min="12" max="14" width="10.42578125" style="24" customWidth="1"/>
    <col min="15" max="15" width="23.5703125" style="24" customWidth="1"/>
    <col min="16" max="16" width="9.5703125" style="24" customWidth="1"/>
    <col min="17" max="17" width="12.140625" style="24" customWidth="1"/>
    <col min="18" max="18" width="12.7109375" style="24" customWidth="1"/>
    <col min="19" max="19" width="25.28515625" style="24" customWidth="1"/>
    <col min="20" max="20" width="30.42578125" style="24" customWidth="1"/>
    <col min="21" max="21" width="8.7109375" style="24" customWidth="1"/>
    <col min="22" max="22" width="30.42578125" style="24" customWidth="1"/>
    <col min="23" max="23" width="9.5703125" style="24" customWidth="1"/>
    <col min="24" max="25" width="8.140625" style="24" bestFit="1" customWidth="1"/>
    <col min="26" max="26" width="13.85546875" style="24" bestFit="1" customWidth="1"/>
    <col min="27" max="27" width="45.28515625" style="24" bestFit="1" customWidth="1"/>
    <col min="28" max="28" width="44.140625" style="24" bestFit="1" customWidth="1"/>
    <col min="29" max="16384" width="11.42578125" style="24"/>
  </cols>
  <sheetData>
    <row r="1" spans="1:28" ht="129" customHeight="1" x14ac:dyDescent="0.2">
      <c r="A1" s="39" t="s">
        <v>37</v>
      </c>
      <c r="B1" s="40"/>
      <c r="C1" s="40"/>
      <c r="D1" s="40"/>
      <c r="E1" s="40"/>
      <c r="F1" s="40"/>
      <c r="G1" s="40"/>
      <c r="H1" s="40"/>
      <c r="I1" s="40"/>
      <c r="J1" s="40"/>
      <c r="K1" s="40"/>
      <c r="L1" s="40"/>
      <c r="M1" s="40"/>
      <c r="N1" s="40"/>
      <c r="O1" s="40"/>
      <c r="P1" s="40"/>
      <c r="Q1" s="40"/>
      <c r="R1" s="40"/>
      <c r="S1" s="40"/>
      <c r="T1" s="40"/>
      <c r="U1" s="40"/>
      <c r="V1" s="40"/>
      <c r="W1" s="40"/>
      <c r="X1" s="40"/>
      <c r="Y1" s="40"/>
      <c r="Z1" s="40"/>
      <c r="AA1" s="40"/>
      <c r="AB1" s="40"/>
    </row>
    <row r="2" spans="1:28" ht="41.25" customHeight="1" x14ac:dyDescent="0.2">
      <c r="A2" s="41" t="s">
        <v>1</v>
      </c>
      <c r="B2" s="41" t="s">
        <v>17</v>
      </c>
      <c r="C2" s="41" t="s">
        <v>0</v>
      </c>
      <c r="D2" s="41" t="s">
        <v>36</v>
      </c>
      <c r="E2" s="41" t="s">
        <v>84</v>
      </c>
      <c r="F2" s="42" t="s">
        <v>7</v>
      </c>
      <c r="G2" s="42"/>
      <c r="H2" s="43" t="s">
        <v>16</v>
      </c>
      <c r="I2" s="42" t="s">
        <v>8</v>
      </c>
      <c r="J2" s="42"/>
      <c r="K2" s="42"/>
      <c r="L2" s="44" t="s">
        <v>20</v>
      </c>
      <c r="M2" s="44"/>
      <c r="N2" s="44"/>
      <c r="O2" s="44"/>
      <c r="P2" s="44"/>
      <c r="Q2" s="44"/>
      <c r="R2" s="44"/>
      <c r="S2" s="45" t="s">
        <v>30</v>
      </c>
      <c r="T2" s="45"/>
      <c r="U2" s="46" t="s">
        <v>12</v>
      </c>
      <c r="V2" s="46"/>
      <c r="W2" s="46"/>
      <c r="X2" s="42" t="s">
        <v>31</v>
      </c>
      <c r="Y2" s="42"/>
      <c r="Z2" s="42"/>
      <c r="AA2" s="42"/>
      <c r="AB2" s="42"/>
    </row>
    <row r="3" spans="1:28" ht="93.75" customHeight="1" x14ac:dyDescent="0.2">
      <c r="A3" s="41"/>
      <c r="B3" s="41"/>
      <c r="C3" s="41"/>
      <c r="D3" s="41"/>
      <c r="E3" s="41"/>
      <c r="F3" s="43" t="s">
        <v>18</v>
      </c>
      <c r="G3" s="43" t="s">
        <v>19</v>
      </c>
      <c r="H3" s="43"/>
      <c r="I3" s="41" t="s">
        <v>9</v>
      </c>
      <c r="J3" s="41" t="s">
        <v>10</v>
      </c>
      <c r="K3" s="41" t="s">
        <v>11</v>
      </c>
      <c r="L3" s="48" t="s">
        <v>2</v>
      </c>
      <c r="M3" s="48" t="s">
        <v>5</v>
      </c>
      <c r="N3" s="48" t="s">
        <v>21</v>
      </c>
      <c r="O3" s="48" t="s">
        <v>26</v>
      </c>
      <c r="P3" s="48" t="s">
        <v>3</v>
      </c>
      <c r="Q3" s="49" t="s">
        <v>4</v>
      </c>
      <c r="R3" s="50"/>
      <c r="S3" s="25" t="s">
        <v>4</v>
      </c>
      <c r="T3" s="25" t="s">
        <v>6</v>
      </c>
      <c r="U3" s="51" t="s">
        <v>13</v>
      </c>
      <c r="V3" s="48" t="s">
        <v>22</v>
      </c>
      <c r="W3" s="48" t="s">
        <v>15</v>
      </c>
      <c r="X3" s="42"/>
      <c r="Y3" s="42"/>
      <c r="Z3" s="42"/>
      <c r="AA3" s="42"/>
      <c r="AB3" s="42"/>
    </row>
    <row r="4" spans="1:28" ht="143.25" x14ac:dyDescent="0.2">
      <c r="A4" s="41"/>
      <c r="B4" s="41"/>
      <c r="C4" s="41"/>
      <c r="D4" s="41"/>
      <c r="E4" s="41"/>
      <c r="F4" s="43"/>
      <c r="G4" s="43"/>
      <c r="H4" s="43"/>
      <c r="I4" s="47"/>
      <c r="J4" s="41"/>
      <c r="K4" s="41"/>
      <c r="L4" s="48"/>
      <c r="M4" s="48"/>
      <c r="N4" s="48"/>
      <c r="O4" s="48"/>
      <c r="P4" s="48"/>
      <c r="Q4" s="20" t="s">
        <v>27</v>
      </c>
      <c r="R4" s="20" t="s">
        <v>6</v>
      </c>
      <c r="S4" s="20" t="s">
        <v>4</v>
      </c>
      <c r="T4" s="20" t="s">
        <v>28</v>
      </c>
      <c r="U4" s="51"/>
      <c r="V4" s="48"/>
      <c r="W4" s="48"/>
      <c r="X4" s="18" t="s">
        <v>23</v>
      </c>
      <c r="Y4" s="18" t="s">
        <v>24</v>
      </c>
      <c r="Z4" s="18" t="s">
        <v>25</v>
      </c>
      <c r="AA4" s="23" t="s">
        <v>29</v>
      </c>
      <c r="AB4" s="18" t="s">
        <v>14</v>
      </c>
    </row>
    <row r="5" spans="1:28" ht="102" customHeight="1" x14ac:dyDescent="0.2">
      <c r="A5" s="26" t="s">
        <v>82</v>
      </c>
      <c r="B5" s="26" t="s">
        <v>64</v>
      </c>
      <c r="C5" s="26" t="s">
        <v>65</v>
      </c>
      <c r="D5" s="27" t="s">
        <v>66</v>
      </c>
      <c r="E5" s="27" t="s">
        <v>35</v>
      </c>
      <c r="F5" s="17" t="s">
        <v>49</v>
      </c>
      <c r="G5" s="22" t="s">
        <v>38</v>
      </c>
      <c r="H5" s="17" t="s">
        <v>42</v>
      </c>
      <c r="I5" s="17" t="s">
        <v>43</v>
      </c>
      <c r="J5" s="17" t="s">
        <v>44</v>
      </c>
      <c r="K5" s="17" t="s">
        <v>45</v>
      </c>
      <c r="L5" s="3">
        <v>2</v>
      </c>
      <c r="M5" s="4">
        <v>3</v>
      </c>
      <c r="N5" s="5">
        <f t="shared" ref="N5:N17" si="0">+L5*M5</f>
        <v>6</v>
      </c>
      <c r="O5" s="5" t="str">
        <f t="shared" ref="O5:O17" si="1">IF(N5&lt;2,"O",IF(N5&lt;=4,"BAJO (B)",IF(N5&lt;=8,"MEDIO (M)",IF(N5&lt;=20,"ALTO (A)","MUY ALTO (MA)"))))</f>
        <v>MEDIO (M)</v>
      </c>
      <c r="P5" s="19">
        <v>10</v>
      </c>
      <c r="Q5" s="6">
        <f t="shared" ref="Q5:Q17" si="2">+N5*P5</f>
        <v>60</v>
      </c>
      <c r="R5" s="7" t="str">
        <f t="shared" ref="R5:R17" si="3">IF(Q5&lt;20,"O",IF(Q5&lt;=20,"IV",IF(Q5&lt;=120,"III",IF(Q5&lt;=500,"II","I"))))</f>
        <v>III</v>
      </c>
      <c r="S5" s="8" t="str">
        <f t="shared" ref="S5:S17" si="4">IF(R5="I","No acéptable",IF(R5="II","No Aceptáble o Aceptable con Control Especifico",IF(R5="III","Mejorable",IF(R5="IV","Aceptablé"))))</f>
        <v>Mejorable</v>
      </c>
      <c r="T5" s="16" t="str">
        <f t="shared" ref="T5:T17" si="5">IF(S5="No Acéptable","Situación critica, corrección urgente",IF(S5="No Aceptáble o Aceptable con Control Especifico","Corregir o adoptar medidas de control",IF(S5="Mejorable","Mejorar el control existente",IF(S5="Aceptablé","No intervenir, salvo que un análisis mas preciso lo justifique"))))</f>
        <v>Mejorar el control existente</v>
      </c>
      <c r="U5" s="10">
        <v>4</v>
      </c>
      <c r="V5" s="9" t="s">
        <v>68</v>
      </c>
      <c r="W5" s="10" t="s">
        <v>35</v>
      </c>
      <c r="X5" s="1" t="s">
        <v>41</v>
      </c>
      <c r="Y5" s="1" t="s">
        <v>41</v>
      </c>
      <c r="Z5" s="1" t="s">
        <v>41</v>
      </c>
      <c r="AA5" s="1" t="s">
        <v>69</v>
      </c>
      <c r="AB5" s="1" t="s">
        <v>70</v>
      </c>
    </row>
    <row r="6" spans="1:28" ht="90" x14ac:dyDescent="0.2">
      <c r="A6" s="26" t="s">
        <v>82</v>
      </c>
      <c r="B6" s="26" t="s">
        <v>64</v>
      </c>
      <c r="C6" s="26" t="s">
        <v>65</v>
      </c>
      <c r="D6" s="27" t="s">
        <v>66</v>
      </c>
      <c r="E6" s="27" t="s">
        <v>35</v>
      </c>
      <c r="F6" s="2" t="s">
        <v>71</v>
      </c>
      <c r="G6" s="22" t="s">
        <v>38</v>
      </c>
      <c r="H6" s="17" t="s">
        <v>46</v>
      </c>
      <c r="I6" s="17" t="s">
        <v>40</v>
      </c>
      <c r="J6" s="17" t="s">
        <v>44</v>
      </c>
      <c r="K6" s="17" t="s">
        <v>40</v>
      </c>
      <c r="L6" s="3">
        <v>2</v>
      </c>
      <c r="M6" s="4">
        <v>3</v>
      </c>
      <c r="N6" s="5">
        <f t="shared" si="0"/>
        <v>6</v>
      </c>
      <c r="O6" s="5" t="str">
        <f t="shared" si="1"/>
        <v>MEDIO (M)</v>
      </c>
      <c r="P6" s="19">
        <v>10</v>
      </c>
      <c r="Q6" s="6">
        <f t="shared" si="2"/>
        <v>60</v>
      </c>
      <c r="R6" s="7" t="str">
        <f t="shared" si="3"/>
        <v>III</v>
      </c>
      <c r="S6" s="8" t="str">
        <f t="shared" si="4"/>
        <v>Mejorable</v>
      </c>
      <c r="T6" s="16" t="str">
        <f t="shared" si="5"/>
        <v>Mejorar el control existente</v>
      </c>
      <c r="U6" s="10">
        <v>4</v>
      </c>
      <c r="V6" s="9" t="s">
        <v>68</v>
      </c>
      <c r="W6" s="10" t="s">
        <v>35</v>
      </c>
      <c r="X6" s="1" t="s">
        <v>41</v>
      </c>
      <c r="Y6" s="1" t="s">
        <v>41</v>
      </c>
      <c r="Z6" s="1" t="s">
        <v>41</v>
      </c>
      <c r="AA6" s="1" t="s">
        <v>72</v>
      </c>
      <c r="AB6" s="1" t="s">
        <v>70</v>
      </c>
    </row>
    <row r="7" spans="1:28" ht="114" customHeight="1" x14ac:dyDescent="0.2">
      <c r="A7" s="26" t="s">
        <v>82</v>
      </c>
      <c r="B7" s="26" t="s">
        <v>64</v>
      </c>
      <c r="C7" s="26" t="s">
        <v>65</v>
      </c>
      <c r="D7" s="27" t="s">
        <v>66</v>
      </c>
      <c r="E7" s="27" t="s">
        <v>35</v>
      </c>
      <c r="F7" s="17" t="s">
        <v>85</v>
      </c>
      <c r="G7" s="22" t="s">
        <v>38</v>
      </c>
      <c r="H7" s="17" t="s">
        <v>53</v>
      </c>
      <c r="I7" s="17" t="s">
        <v>40</v>
      </c>
      <c r="J7" s="17" t="s">
        <v>44</v>
      </c>
      <c r="K7" s="17" t="s">
        <v>40</v>
      </c>
      <c r="L7" s="3">
        <v>2</v>
      </c>
      <c r="M7" s="4">
        <v>3</v>
      </c>
      <c r="N7" s="5">
        <f t="shared" si="0"/>
        <v>6</v>
      </c>
      <c r="O7" s="5" t="str">
        <f t="shared" si="1"/>
        <v>MEDIO (M)</v>
      </c>
      <c r="P7" s="19">
        <v>10</v>
      </c>
      <c r="Q7" s="6">
        <f t="shared" si="2"/>
        <v>60</v>
      </c>
      <c r="R7" s="7" t="str">
        <f t="shared" si="3"/>
        <v>III</v>
      </c>
      <c r="S7" s="8" t="str">
        <f t="shared" si="4"/>
        <v>Mejorable</v>
      </c>
      <c r="T7" s="16" t="str">
        <f t="shared" si="5"/>
        <v>Mejorar el control existente</v>
      </c>
      <c r="U7" s="10">
        <v>4</v>
      </c>
      <c r="V7" s="10" t="s">
        <v>68</v>
      </c>
      <c r="W7" s="10" t="s">
        <v>35</v>
      </c>
      <c r="X7" s="1" t="s">
        <v>41</v>
      </c>
      <c r="Y7" s="1" t="s">
        <v>41</v>
      </c>
      <c r="Z7" s="1" t="s">
        <v>41</v>
      </c>
      <c r="AA7" s="1" t="s">
        <v>72</v>
      </c>
      <c r="AB7" s="11" t="s">
        <v>73</v>
      </c>
    </row>
    <row r="8" spans="1:28" ht="114" customHeight="1" x14ac:dyDescent="0.2">
      <c r="A8" s="26" t="s">
        <v>82</v>
      </c>
      <c r="B8" s="26" t="s">
        <v>64</v>
      </c>
      <c r="C8" s="26" t="s">
        <v>65</v>
      </c>
      <c r="D8" s="27" t="s">
        <v>66</v>
      </c>
      <c r="E8" s="27" t="s">
        <v>35</v>
      </c>
      <c r="F8" s="17" t="s">
        <v>86</v>
      </c>
      <c r="G8" s="22" t="s">
        <v>38</v>
      </c>
      <c r="H8" s="17" t="s">
        <v>91</v>
      </c>
      <c r="I8" s="17" t="s">
        <v>40</v>
      </c>
      <c r="J8" s="17" t="s">
        <v>40</v>
      </c>
      <c r="K8" s="17" t="s">
        <v>87</v>
      </c>
      <c r="L8" s="3">
        <v>2</v>
      </c>
      <c r="M8" s="4">
        <v>3</v>
      </c>
      <c r="N8" s="5">
        <f t="shared" ref="N8" si="6">+L8*M8</f>
        <v>6</v>
      </c>
      <c r="O8" s="5" t="str">
        <f t="shared" ref="O8" si="7">IF(N8&lt;2,"O",IF(N8&lt;=4,"BAJO (B)",IF(N8&lt;=8,"MEDIO (M)",IF(N8&lt;=20,"ALTO (A)","MUY ALTO (MA)"))))</f>
        <v>MEDIO (M)</v>
      </c>
      <c r="P8" s="19">
        <v>10</v>
      </c>
      <c r="Q8" s="6">
        <f t="shared" ref="Q8" si="8">+N8*P8</f>
        <v>60</v>
      </c>
      <c r="R8" s="7" t="str">
        <f t="shared" ref="R8" si="9">IF(Q8&lt;20,"O",IF(Q8&lt;=20,"IV",IF(Q8&lt;=120,"III",IF(Q8&lt;=500,"II","I"))))</f>
        <v>III</v>
      </c>
      <c r="S8" s="8" t="str">
        <f t="shared" ref="S8" si="10">IF(R8="I","No acéptable",IF(R8="II","No Aceptáble o Aceptable con Control Especifico",IF(R8="III","Mejorable",IF(R8="IV","Aceptablé"))))</f>
        <v>Mejorable</v>
      </c>
      <c r="T8" s="16" t="str">
        <f t="shared" ref="T8" si="11">IF(S8="No Acéptable","Situación critica, corrección urgente",IF(S8="No Aceptáble o Aceptable con Control Especifico","Corregir o adoptar medidas de control",IF(S8="Mejorable","Mejorar el control existente",IF(S8="Aceptablé","No intervenir, salvo que un análisis mas preciso lo justifique"))))</f>
        <v>Mejorar el control existente</v>
      </c>
      <c r="U8" s="10">
        <v>4</v>
      </c>
      <c r="V8" s="10" t="s">
        <v>68</v>
      </c>
      <c r="W8" s="10" t="s">
        <v>35</v>
      </c>
      <c r="X8" s="1" t="s">
        <v>41</v>
      </c>
      <c r="Y8" s="1" t="s">
        <v>41</v>
      </c>
      <c r="Z8" s="1" t="s">
        <v>41</v>
      </c>
      <c r="AA8" s="1" t="s">
        <v>92</v>
      </c>
      <c r="AB8" s="11" t="s">
        <v>73</v>
      </c>
    </row>
    <row r="9" spans="1:28" ht="90" x14ac:dyDescent="0.2">
      <c r="A9" s="26" t="s">
        <v>82</v>
      </c>
      <c r="B9" s="26" t="s">
        <v>64</v>
      </c>
      <c r="C9" s="26" t="s">
        <v>65</v>
      </c>
      <c r="D9" s="27" t="s">
        <v>66</v>
      </c>
      <c r="E9" s="27" t="s">
        <v>35</v>
      </c>
      <c r="F9" s="12" t="s">
        <v>74</v>
      </c>
      <c r="G9" s="22" t="s">
        <v>32</v>
      </c>
      <c r="H9" s="17" t="s">
        <v>54</v>
      </c>
      <c r="I9" s="17" t="s">
        <v>40</v>
      </c>
      <c r="J9" s="17" t="s">
        <v>44</v>
      </c>
      <c r="K9" s="17" t="s">
        <v>40</v>
      </c>
      <c r="L9" s="3">
        <v>2</v>
      </c>
      <c r="M9" s="4">
        <v>3</v>
      </c>
      <c r="N9" s="5">
        <f t="shared" si="0"/>
        <v>6</v>
      </c>
      <c r="O9" s="5" t="str">
        <f t="shared" si="1"/>
        <v>MEDIO (M)</v>
      </c>
      <c r="P9" s="19">
        <v>10</v>
      </c>
      <c r="Q9" s="6">
        <f t="shared" si="2"/>
        <v>60</v>
      </c>
      <c r="R9" s="7" t="str">
        <f t="shared" si="3"/>
        <v>III</v>
      </c>
      <c r="S9" s="8" t="str">
        <f t="shared" si="4"/>
        <v>Mejorable</v>
      </c>
      <c r="T9" s="16" t="str">
        <f t="shared" si="5"/>
        <v>Mejorar el control existente</v>
      </c>
      <c r="U9" s="10">
        <v>4</v>
      </c>
      <c r="V9" s="1" t="s">
        <v>60</v>
      </c>
      <c r="W9" s="10" t="s">
        <v>35</v>
      </c>
      <c r="X9" s="1" t="s">
        <v>41</v>
      </c>
      <c r="Y9" s="1" t="s">
        <v>41</v>
      </c>
      <c r="Z9" s="1" t="s">
        <v>41</v>
      </c>
      <c r="AA9" s="11" t="s">
        <v>75</v>
      </c>
      <c r="AB9" s="1" t="s">
        <v>41</v>
      </c>
    </row>
    <row r="10" spans="1:28" ht="90" x14ac:dyDescent="0.2">
      <c r="A10" s="26" t="s">
        <v>82</v>
      </c>
      <c r="B10" s="26" t="s">
        <v>64</v>
      </c>
      <c r="C10" s="26" t="s">
        <v>65</v>
      </c>
      <c r="D10" s="27" t="s">
        <v>66</v>
      </c>
      <c r="E10" s="27" t="s">
        <v>35</v>
      </c>
      <c r="F10" s="17" t="s">
        <v>93</v>
      </c>
      <c r="G10" s="22" t="s">
        <v>32</v>
      </c>
      <c r="H10" s="17" t="s">
        <v>47</v>
      </c>
      <c r="I10" s="17" t="s">
        <v>40</v>
      </c>
      <c r="J10" s="17" t="s">
        <v>44</v>
      </c>
      <c r="K10" s="17" t="s">
        <v>40</v>
      </c>
      <c r="L10" s="3">
        <v>2</v>
      </c>
      <c r="M10" s="4">
        <v>2</v>
      </c>
      <c r="N10" s="5">
        <f t="shared" si="0"/>
        <v>4</v>
      </c>
      <c r="O10" s="5" t="str">
        <f t="shared" si="1"/>
        <v>BAJO (B)</v>
      </c>
      <c r="P10" s="19">
        <v>25</v>
      </c>
      <c r="Q10" s="6">
        <f t="shared" si="2"/>
        <v>100</v>
      </c>
      <c r="R10" s="7" t="str">
        <f t="shared" si="3"/>
        <v>III</v>
      </c>
      <c r="S10" s="8" t="str">
        <f t="shared" si="4"/>
        <v>Mejorable</v>
      </c>
      <c r="T10" s="16" t="str">
        <f t="shared" si="5"/>
        <v>Mejorar el control existente</v>
      </c>
      <c r="U10" s="10">
        <v>4</v>
      </c>
      <c r="V10" s="9" t="s">
        <v>61</v>
      </c>
      <c r="W10" s="10" t="s">
        <v>35</v>
      </c>
      <c r="X10" s="1" t="s">
        <v>41</v>
      </c>
      <c r="Y10" s="1" t="s">
        <v>41</v>
      </c>
      <c r="Z10" s="1" t="s">
        <v>41</v>
      </c>
      <c r="AA10" s="11" t="s">
        <v>83</v>
      </c>
      <c r="AB10" s="1" t="s">
        <v>41</v>
      </c>
    </row>
    <row r="11" spans="1:28" s="37" customFormat="1" ht="124.5" customHeight="1" x14ac:dyDescent="0.2">
      <c r="A11" s="26" t="s">
        <v>82</v>
      </c>
      <c r="B11" s="26" t="s">
        <v>64</v>
      </c>
      <c r="C11" s="26" t="s">
        <v>65</v>
      </c>
      <c r="D11" s="27" t="s">
        <v>66</v>
      </c>
      <c r="E11" s="1" t="s">
        <v>35</v>
      </c>
      <c r="F11" s="28" t="s">
        <v>98</v>
      </c>
      <c r="G11" s="29" t="s">
        <v>33</v>
      </c>
      <c r="H11" s="28" t="s">
        <v>99</v>
      </c>
      <c r="I11" s="1" t="s">
        <v>41</v>
      </c>
      <c r="J11" s="30" t="s">
        <v>41</v>
      </c>
      <c r="K11" s="1" t="s">
        <v>41</v>
      </c>
      <c r="L11" s="31">
        <v>2</v>
      </c>
      <c r="M11" s="32">
        <v>1</v>
      </c>
      <c r="N11" s="33">
        <f t="shared" si="0"/>
        <v>2</v>
      </c>
      <c r="O11" s="33" t="str">
        <f t="shared" si="1"/>
        <v>BAJO (B)</v>
      </c>
      <c r="P11" s="34">
        <v>10</v>
      </c>
      <c r="Q11" s="35">
        <f t="shared" si="2"/>
        <v>20</v>
      </c>
      <c r="R11" s="36" t="str">
        <f t="shared" si="3"/>
        <v>IV</v>
      </c>
      <c r="S11" s="8" t="str">
        <f t="shared" si="4"/>
        <v>Aceptablé</v>
      </c>
      <c r="T11" s="16" t="str">
        <f t="shared" si="5"/>
        <v>No intervenir, salvo que un análisis mas preciso lo justifique</v>
      </c>
      <c r="U11" s="10">
        <v>4</v>
      </c>
      <c r="V11" s="28" t="s">
        <v>100</v>
      </c>
      <c r="W11" s="10" t="s">
        <v>35</v>
      </c>
      <c r="X11" s="1" t="s">
        <v>41</v>
      </c>
      <c r="Y11" s="1" t="s">
        <v>41</v>
      </c>
      <c r="Z11" s="1" t="s">
        <v>41</v>
      </c>
      <c r="AA11" s="11" t="s">
        <v>101</v>
      </c>
      <c r="AB11" s="1" t="s">
        <v>41</v>
      </c>
    </row>
    <row r="12" spans="1:28" ht="105" x14ac:dyDescent="0.2">
      <c r="A12" s="26" t="s">
        <v>82</v>
      </c>
      <c r="B12" s="26" t="s">
        <v>64</v>
      </c>
      <c r="C12" s="26" t="s">
        <v>65</v>
      </c>
      <c r="D12" s="27" t="s">
        <v>66</v>
      </c>
      <c r="E12" s="27" t="s">
        <v>35</v>
      </c>
      <c r="F12" s="13" t="s">
        <v>50</v>
      </c>
      <c r="G12" s="21" t="s">
        <v>33</v>
      </c>
      <c r="H12" s="13" t="s">
        <v>39</v>
      </c>
      <c r="I12" s="14" t="s">
        <v>40</v>
      </c>
      <c r="J12" s="14" t="s">
        <v>40</v>
      </c>
      <c r="K12" s="14" t="s">
        <v>48</v>
      </c>
      <c r="L12" s="3">
        <v>2</v>
      </c>
      <c r="M12" s="4">
        <v>3</v>
      </c>
      <c r="N12" s="5">
        <f t="shared" si="0"/>
        <v>6</v>
      </c>
      <c r="O12" s="5" t="str">
        <f t="shared" si="1"/>
        <v>MEDIO (M)</v>
      </c>
      <c r="P12" s="19">
        <v>10</v>
      </c>
      <c r="Q12" s="6">
        <f t="shared" si="2"/>
        <v>60</v>
      </c>
      <c r="R12" s="7" t="str">
        <f t="shared" si="3"/>
        <v>III</v>
      </c>
      <c r="S12" s="8" t="str">
        <f t="shared" si="4"/>
        <v>Mejorable</v>
      </c>
      <c r="T12" s="16" t="str">
        <f t="shared" si="5"/>
        <v>Mejorar el control existente</v>
      </c>
      <c r="U12" s="10">
        <v>4</v>
      </c>
      <c r="V12" s="15" t="s">
        <v>62</v>
      </c>
      <c r="W12" s="10" t="s">
        <v>35</v>
      </c>
      <c r="X12" s="1" t="s">
        <v>41</v>
      </c>
      <c r="Y12" s="1" t="s">
        <v>41</v>
      </c>
      <c r="Z12" s="1" t="s">
        <v>41</v>
      </c>
      <c r="AA12" s="1" t="s">
        <v>76</v>
      </c>
      <c r="AB12" s="1" t="s">
        <v>41</v>
      </c>
    </row>
    <row r="13" spans="1:28" ht="105" x14ac:dyDescent="0.2">
      <c r="A13" s="26" t="s">
        <v>82</v>
      </c>
      <c r="B13" s="26" t="s">
        <v>64</v>
      </c>
      <c r="C13" s="26" t="s">
        <v>65</v>
      </c>
      <c r="D13" s="27" t="s">
        <v>66</v>
      </c>
      <c r="E13" s="27" t="s">
        <v>35</v>
      </c>
      <c r="F13" s="13" t="s">
        <v>94</v>
      </c>
      <c r="G13" s="22" t="s">
        <v>88</v>
      </c>
      <c r="H13" s="13" t="s">
        <v>95</v>
      </c>
      <c r="I13" s="14" t="s">
        <v>40</v>
      </c>
      <c r="J13" s="14" t="s">
        <v>40</v>
      </c>
      <c r="K13" s="14" t="s">
        <v>96</v>
      </c>
      <c r="L13" s="3">
        <v>2</v>
      </c>
      <c r="M13" s="4">
        <v>3</v>
      </c>
      <c r="N13" s="5">
        <f t="shared" ref="N13" si="12">+L13*M13</f>
        <v>6</v>
      </c>
      <c r="O13" s="5" t="str">
        <f t="shared" ref="O13" si="13">IF(N13&lt;2,"O",IF(N13&lt;=4,"BAJO (B)",IF(N13&lt;=8,"MEDIO (M)",IF(N13&lt;=20,"ALTO (A)","MUY ALTO (MA)"))))</f>
        <v>MEDIO (M)</v>
      </c>
      <c r="P13" s="19">
        <v>10</v>
      </c>
      <c r="Q13" s="6">
        <f t="shared" ref="Q13" si="14">+N13*P13</f>
        <v>60</v>
      </c>
      <c r="R13" s="7" t="str">
        <f t="shared" ref="R13" si="15">IF(Q13&lt;20,"O",IF(Q13&lt;=20,"IV",IF(Q13&lt;=120,"III",IF(Q13&lt;=500,"II","I"))))</f>
        <v>III</v>
      </c>
      <c r="S13" s="8" t="str">
        <f t="shared" ref="S13" si="16">IF(R13="I","No acéptable",IF(R13="II","No Aceptáble o Aceptable con Control Especifico",IF(R13="III","Mejorable",IF(R13="IV","Aceptablé"))))</f>
        <v>Mejorable</v>
      </c>
      <c r="T13" s="16" t="str">
        <f t="shared" ref="T13" si="17">IF(S13="No Acéptable","Situación critica, corrección urgente",IF(S13="No Aceptáble o Aceptable con Control Especifico","Corregir o adoptar medidas de control",IF(S13="Mejorable","Mejorar el control existente",IF(S13="Aceptablé","No intervenir, salvo que un análisis mas preciso lo justifique"))))</f>
        <v>Mejorar el control existente</v>
      </c>
      <c r="U13" s="10">
        <v>4</v>
      </c>
      <c r="V13" s="15" t="s">
        <v>89</v>
      </c>
      <c r="W13" s="10" t="s">
        <v>35</v>
      </c>
      <c r="X13" s="1" t="s">
        <v>41</v>
      </c>
      <c r="Y13" s="1" t="s">
        <v>41</v>
      </c>
      <c r="Z13" s="1" t="s">
        <v>41</v>
      </c>
      <c r="AA13" s="1" t="s">
        <v>90</v>
      </c>
      <c r="AB13" s="1"/>
    </row>
    <row r="14" spans="1:28" ht="90" x14ac:dyDescent="0.2">
      <c r="A14" s="26" t="s">
        <v>82</v>
      </c>
      <c r="B14" s="26" t="s">
        <v>64</v>
      </c>
      <c r="C14" s="26" t="s">
        <v>65</v>
      </c>
      <c r="D14" s="27" t="s">
        <v>66</v>
      </c>
      <c r="E14" s="27" t="s">
        <v>35</v>
      </c>
      <c r="F14" s="11" t="s">
        <v>51</v>
      </c>
      <c r="G14" s="22" t="s">
        <v>34</v>
      </c>
      <c r="H14" s="1" t="s">
        <v>55</v>
      </c>
      <c r="I14" s="11" t="s">
        <v>40</v>
      </c>
      <c r="J14" s="11" t="s">
        <v>40</v>
      </c>
      <c r="K14" s="11" t="s">
        <v>77</v>
      </c>
      <c r="L14" s="3">
        <v>2</v>
      </c>
      <c r="M14" s="4">
        <v>4</v>
      </c>
      <c r="N14" s="5">
        <f t="shared" si="0"/>
        <v>8</v>
      </c>
      <c r="O14" s="5" t="str">
        <f t="shared" si="1"/>
        <v>MEDIO (M)</v>
      </c>
      <c r="P14" s="19">
        <v>25</v>
      </c>
      <c r="Q14" s="6">
        <f t="shared" si="2"/>
        <v>200</v>
      </c>
      <c r="R14" s="7" t="str">
        <f t="shared" si="3"/>
        <v>II</v>
      </c>
      <c r="S14" s="8" t="str">
        <f t="shared" si="4"/>
        <v>No Aceptáble o Aceptable con Control Especifico</v>
      </c>
      <c r="T14" s="16" t="str">
        <f t="shared" si="5"/>
        <v>Corregir o adoptar medidas de control</v>
      </c>
      <c r="U14" s="10">
        <v>4</v>
      </c>
      <c r="V14" s="15" t="s">
        <v>63</v>
      </c>
      <c r="W14" s="10" t="s">
        <v>35</v>
      </c>
      <c r="X14" s="1" t="s">
        <v>41</v>
      </c>
      <c r="Y14" s="1" t="s">
        <v>41</v>
      </c>
      <c r="Z14" s="1" t="s">
        <v>41</v>
      </c>
      <c r="AA14" s="1" t="s">
        <v>59</v>
      </c>
      <c r="AB14" s="1" t="s">
        <v>41</v>
      </c>
    </row>
    <row r="15" spans="1:28" ht="90" x14ac:dyDescent="0.2">
      <c r="A15" s="26" t="s">
        <v>82</v>
      </c>
      <c r="B15" s="26" t="s">
        <v>64</v>
      </c>
      <c r="C15" s="26" t="s">
        <v>65</v>
      </c>
      <c r="D15" s="27" t="s">
        <v>66</v>
      </c>
      <c r="E15" s="27" t="s">
        <v>35</v>
      </c>
      <c r="F15" s="11" t="s">
        <v>78</v>
      </c>
      <c r="G15" s="22" t="s">
        <v>34</v>
      </c>
      <c r="H15" s="15" t="s">
        <v>79</v>
      </c>
      <c r="I15" s="11" t="s">
        <v>57</v>
      </c>
      <c r="J15" s="11" t="s">
        <v>40</v>
      </c>
      <c r="K15" s="11" t="s">
        <v>40</v>
      </c>
      <c r="L15" s="3">
        <v>2</v>
      </c>
      <c r="M15" s="4">
        <v>3</v>
      </c>
      <c r="N15" s="5">
        <f t="shared" si="0"/>
        <v>6</v>
      </c>
      <c r="O15" s="5" t="str">
        <f t="shared" si="1"/>
        <v>MEDIO (M)</v>
      </c>
      <c r="P15" s="19">
        <v>10</v>
      </c>
      <c r="Q15" s="6">
        <f t="shared" si="2"/>
        <v>60</v>
      </c>
      <c r="R15" s="7" t="str">
        <f t="shared" si="3"/>
        <v>III</v>
      </c>
      <c r="S15" s="8" t="str">
        <f t="shared" si="4"/>
        <v>Mejorable</v>
      </c>
      <c r="T15" s="16" t="str">
        <f t="shared" si="5"/>
        <v>Mejorar el control existente</v>
      </c>
      <c r="U15" s="10">
        <v>4</v>
      </c>
      <c r="V15" s="1" t="s">
        <v>63</v>
      </c>
      <c r="W15" s="10" t="s">
        <v>35</v>
      </c>
      <c r="X15" s="1" t="s">
        <v>41</v>
      </c>
      <c r="Y15" s="1" t="s">
        <v>41</v>
      </c>
      <c r="Z15" s="1" t="s">
        <v>41</v>
      </c>
      <c r="AA15" s="1" t="s">
        <v>59</v>
      </c>
      <c r="AB15" s="11" t="s">
        <v>41</v>
      </c>
    </row>
    <row r="16" spans="1:28" s="37" customFormat="1" ht="90" x14ac:dyDescent="0.2">
      <c r="A16" s="26" t="s">
        <v>82</v>
      </c>
      <c r="B16" s="26" t="s">
        <v>64</v>
      </c>
      <c r="C16" s="26" t="s">
        <v>65</v>
      </c>
      <c r="D16" s="27" t="s">
        <v>66</v>
      </c>
      <c r="E16" s="12" t="s">
        <v>35</v>
      </c>
      <c r="F16" s="12" t="s">
        <v>102</v>
      </c>
      <c r="G16" s="38" t="s">
        <v>34</v>
      </c>
      <c r="H16" s="12" t="s">
        <v>103</v>
      </c>
      <c r="I16" s="1" t="s">
        <v>40</v>
      </c>
      <c r="J16" s="1" t="s">
        <v>40</v>
      </c>
      <c r="K16" s="12" t="s">
        <v>40</v>
      </c>
      <c r="L16" s="31">
        <v>2</v>
      </c>
      <c r="M16" s="34">
        <v>1</v>
      </c>
      <c r="N16" s="33">
        <f t="shared" si="0"/>
        <v>2</v>
      </c>
      <c r="O16" s="33" t="str">
        <f t="shared" si="1"/>
        <v>BAJO (B)</v>
      </c>
      <c r="P16" s="34">
        <v>10</v>
      </c>
      <c r="Q16" s="35">
        <f t="shared" si="2"/>
        <v>20</v>
      </c>
      <c r="R16" s="36" t="str">
        <f t="shared" si="3"/>
        <v>IV</v>
      </c>
      <c r="S16" s="8" t="str">
        <f t="shared" si="4"/>
        <v>Aceptablé</v>
      </c>
      <c r="T16" s="16" t="str">
        <f t="shared" si="5"/>
        <v>No intervenir, salvo que un análisis mas preciso lo justifique</v>
      </c>
      <c r="U16" s="10">
        <v>4</v>
      </c>
      <c r="V16" s="12" t="s">
        <v>104</v>
      </c>
      <c r="W16" s="12" t="s">
        <v>35</v>
      </c>
      <c r="X16" s="1" t="s">
        <v>41</v>
      </c>
      <c r="Y16" s="1" t="s">
        <v>41</v>
      </c>
      <c r="Z16" s="1" t="s">
        <v>41</v>
      </c>
      <c r="AA16" s="12" t="s">
        <v>105</v>
      </c>
      <c r="AB16" s="12" t="s">
        <v>41</v>
      </c>
    </row>
    <row r="17" spans="1:28" ht="90" x14ac:dyDescent="0.2">
      <c r="A17" s="1" t="s">
        <v>82</v>
      </c>
      <c r="B17" s="1" t="s">
        <v>64</v>
      </c>
      <c r="C17" s="1" t="s">
        <v>65</v>
      </c>
      <c r="D17" s="17" t="s">
        <v>66</v>
      </c>
      <c r="E17" s="17" t="s">
        <v>35</v>
      </c>
      <c r="F17" s="12" t="s">
        <v>80</v>
      </c>
      <c r="G17" s="21" t="s">
        <v>52</v>
      </c>
      <c r="H17" s="15" t="s">
        <v>56</v>
      </c>
      <c r="I17" s="11" t="s">
        <v>58</v>
      </c>
      <c r="J17" s="11" t="s">
        <v>40</v>
      </c>
      <c r="K17" s="11" t="s">
        <v>81</v>
      </c>
      <c r="L17" s="3">
        <v>2</v>
      </c>
      <c r="M17" s="4">
        <v>2</v>
      </c>
      <c r="N17" s="5">
        <f t="shared" si="0"/>
        <v>4</v>
      </c>
      <c r="O17" s="5" t="str">
        <f t="shared" si="1"/>
        <v>BAJO (B)</v>
      </c>
      <c r="P17" s="19">
        <v>10</v>
      </c>
      <c r="Q17" s="6">
        <f t="shared" si="2"/>
        <v>40</v>
      </c>
      <c r="R17" s="7" t="str">
        <f t="shared" si="3"/>
        <v>III</v>
      </c>
      <c r="S17" s="8" t="str">
        <f t="shared" si="4"/>
        <v>Mejorable</v>
      </c>
      <c r="T17" s="16" t="str">
        <f t="shared" si="5"/>
        <v>Mejorar el control existente</v>
      </c>
      <c r="U17" s="10">
        <v>4</v>
      </c>
      <c r="V17" s="15" t="s">
        <v>63</v>
      </c>
      <c r="W17" s="10" t="s">
        <v>35</v>
      </c>
      <c r="X17" s="1" t="s">
        <v>41</v>
      </c>
      <c r="Y17" s="1" t="s">
        <v>41</v>
      </c>
      <c r="Z17" s="1" t="s">
        <v>41</v>
      </c>
      <c r="AA17" s="12" t="s">
        <v>97</v>
      </c>
      <c r="AB17" s="1" t="s">
        <v>67</v>
      </c>
    </row>
  </sheetData>
  <mergeCells count="27">
    <mergeCell ref="J3:J4"/>
    <mergeCell ref="K3:K4"/>
    <mergeCell ref="V3:V4"/>
    <mergeCell ref="W3:W4"/>
    <mergeCell ref="L3:L4"/>
    <mergeCell ref="M3:M4"/>
    <mergeCell ref="N3:N4"/>
    <mergeCell ref="O3:O4"/>
    <mergeCell ref="P3:P4"/>
    <mergeCell ref="Q3:R3"/>
    <mergeCell ref="U3:U4"/>
    <mergeCell ref="A1:AB1"/>
    <mergeCell ref="A2:A4"/>
    <mergeCell ref="B2:B4"/>
    <mergeCell ref="C2:C4"/>
    <mergeCell ref="D2:D4"/>
    <mergeCell ref="E2:E4"/>
    <mergeCell ref="F2:G2"/>
    <mergeCell ref="H2:H4"/>
    <mergeCell ref="I2:K2"/>
    <mergeCell ref="L2:R2"/>
    <mergeCell ref="S2:T2"/>
    <mergeCell ref="U2:W2"/>
    <mergeCell ref="X2:AB3"/>
    <mergeCell ref="F3:F4"/>
    <mergeCell ref="G3:G4"/>
    <mergeCell ref="I3:I4"/>
  </mergeCells>
  <conditionalFormatting sqref="O5">
    <cfRule type="containsText" dxfId="339" priority="417" operator="containsText" text="MUY">
      <formula>NOT(ISERROR(SEARCH("MUY",O5)))</formula>
    </cfRule>
    <cfRule type="containsText" dxfId="338" priority="418" operator="containsText" text="BAJO">
      <formula>NOT(ISERROR(SEARCH("BAJO",O5)))</formula>
    </cfRule>
    <cfRule type="containsText" dxfId="337" priority="419" operator="containsText" text="MEDIO">
      <formula>NOT(ISERROR(SEARCH("MEDIO",O5)))</formula>
    </cfRule>
    <cfRule type="containsText" dxfId="336" priority="420" operator="containsText" text="MEDIO">
      <formula>NOT(ISERROR(SEARCH("MEDIO",O5)))</formula>
    </cfRule>
    <cfRule type="containsText" dxfId="335" priority="421" operator="containsText" text="ALTO">
      <formula>NOT(ISERROR(SEARCH("ALTO",O5)))</formula>
    </cfRule>
    <cfRule type="containsText" dxfId="334" priority="422" operator="containsText" text="MUY">
      <formula>NOT(ISERROR(SEARCH("MUY",O5)))</formula>
    </cfRule>
    <cfRule type="cellIs" dxfId="333" priority="444" stopIfTrue="1" operator="equal">
      <formula>"o"</formula>
    </cfRule>
  </conditionalFormatting>
  <conditionalFormatting sqref="R5">
    <cfRule type="containsText" dxfId="332" priority="442" operator="containsText" text="I">
      <formula>NOT(ISERROR(SEARCH("I",R5)))</formula>
    </cfRule>
    <cfRule type="cellIs" dxfId="331" priority="443" stopIfTrue="1" operator="equal">
      <formula>"O"</formula>
    </cfRule>
  </conditionalFormatting>
  <conditionalFormatting sqref="S5">
    <cfRule type="containsText" dxfId="330" priority="402" operator="containsText" text="aceptáble">
      <formula>NOT(ISERROR(SEARCH("aceptáble",S5)))</formula>
    </cfRule>
    <cfRule type="containsText" dxfId="329" priority="403" operator="containsText" text="aceptablé">
      <formula>NOT(ISERROR(SEARCH("aceptablé",S5)))</formula>
    </cfRule>
    <cfRule type="containsText" dxfId="328" priority="410" operator="containsText" text="ACEPTABLE">
      <formula>NOT(ISERROR(SEARCH("ACEPTABLE",S5)))</formula>
    </cfRule>
    <cfRule type="containsText" dxfId="327" priority="411" operator="containsText" text="MEJORABLE">
      <formula>NOT(ISERROR(SEARCH("MEJORABLE",S5)))</formula>
    </cfRule>
    <cfRule type="containsText" dxfId="326" priority="412" operator="containsText" text="CONTROL">
      <formula>NOT(ISERROR(SEARCH("CONTROL",S5)))</formula>
    </cfRule>
    <cfRule type="containsText" dxfId="325" priority="413" operator="containsText" text="NO">
      <formula>NOT(ISERROR(SEARCH("NO",S5)))</formula>
    </cfRule>
    <cfRule type="containsText" dxfId="324" priority="431" operator="containsText" text="mejorable">
      <formula>NOT(ISERROR(SEARCH("mejorable",S5)))</formula>
    </cfRule>
    <cfRule type="containsText" dxfId="323" priority="432" operator="containsText" text="Aceptable">
      <formula>NOT(ISERROR(SEARCH("Aceptable",S5)))</formula>
    </cfRule>
    <cfRule type="containsText" dxfId="322" priority="433" operator="containsText" text="ACEPTABLE">
      <formula>NOT(ISERROR(SEARCH("ACEPTABLE",S5)))</formula>
    </cfRule>
    <cfRule type="containsText" dxfId="321" priority="434" operator="containsText" text="ACEPTABLE">
      <formula>NOT(ISERROR(SEARCH("ACEPTABLE",S5)))</formula>
    </cfRule>
    <cfRule type="containsText" dxfId="320" priority="435" operator="containsText" text="MEJORABLE">
      <formula>NOT(ISERROR(SEARCH("MEJORABLE",S5)))</formula>
    </cfRule>
    <cfRule type="containsText" dxfId="319" priority="436" operator="containsText" text="NO ACEPTABLE O ACEPTABLE">
      <formula>NOT(ISERROR(SEARCH("NO ACEPTABLE O ACEPTABLE",S5)))</formula>
    </cfRule>
    <cfRule type="containsText" dxfId="318" priority="437" operator="containsText" text="NO ACEPTABLE">
      <formula>NOT(ISERROR(SEARCH("NO ACEPTABLE",S5)))</formula>
    </cfRule>
    <cfRule type="colorScale" priority="438">
      <colorScale>
        <cfvo type="min"/>
        <cfvo type="percentile" val="50"/>
        <cfvo type="max"/>
        <color rgb="FFF8696B"/>
        <color rgb="FFFFEB84"/>
        <color rgb="FF63BE7B"/>
      </colorScale>
    </cfRule>
    <cfRule type="cellIs" dxfId="317" priority="440" stopIfTrue="1" operator="equal">
      <formula>"ACEPTABLE"</formula>
    </cfRule>
    <cfRule type="cellIs" dxfId="316" priority="441" stopIfTrue="1" operator="equal">
      <formula>"NO ACEPTABLE"</formula>
    </cfRule>
  </conditionalFormatting>
  <conditionalFormatting sqref="S5">
    <cfRule type="cellIs" dxfId="315" priority="439" stopIfTrue="1" operator="equal">
      <formula>"N0 Aceptable con control especifico"</formula>
    </cfRule>
  </conditionalFormatting>
  <conditionalFormatting sqref="Q5">
    <cfRule type="cellIs" dxfId="314" priority="427" operator="lessThan">
      <formula>150</formula>
    </cfRule>
    <cfRule type="cellIs" dxfId="313" priority="428" operator="greaterThan">
      <formula>599</formula>
    </cfRule>
    <cfRule type="cellIs" dxfId="312" priority="429" operator="greaterThan">
      <formula>149</formula>
    </cfRule>
    <cfRule type="cellIs" dxfId="311" priority="430" operator="lessThan">
      <formula>121</formula>
    </cfRule>
  </conditionalFormatting>
  <conditionalFormatting sqref="N5:N6">
    <cfRule type="cellIs" dxfId="310" priority="404" operator="greaterThan">
      <formula>23</formula>
    </cfRule>
    <cfRule type="cellIs" dxfId="309" priority="405" operator="greaterThan">
      <formula>23</formula>
    </cfRule>
    <cfRule type="cellIs" dxfId="308" priority="423" operator="greaterThan">
      <formula>23</formula>
    </cfRule>
    <cfRule type="cellIs" dxfId="307" priority="424" operator="greaterThan">
      <formula>9</formula>
    </cfRule>
    <cfRule type="cellIs" dxfId="306" priority="425" operator="greaterThan">
      <formula>5</formula>
    </cfRule>
    <cfRule type="cellIs" dxfId="305" priority="426" operator="lessThan">
      <formula>5</formula>
    </cfRule>
  </conditionalFormatting>
  <conditionalFormatting sqref="T5">
    <cfRule type="containsText" dxfId="304" priority="406" operator="containsText" text="Salvo">
      <formula>NOT(ISERROR(SEARCH("Salvo",T5)))</formula>
    </cfRule>
    <cfRule type="containsText" dxfId="303" priority="407" operator="containsText" text="Mejorar">
      <formula>NOT(ISERROR(SEARCH("Mejorar",T5)))</formula>
    </cfRule>
    <cfRule type="containsText" dxfId="302" priority="408" operator="containsText" text="Corregir">
      <formula>NOT(ISERROR(SEARCH("Corregir",T5)))</formula>
    </cfRule>
    <cfRule type="containsText" dxfId="301" priority="409" operator="containsText" text="Situación">
      <formula>NOT(ISERROR(SEARCH("Situación",T5)))</formula>
    </cfRule>
    <cfRule type="containsText" dxfId="300" priority="414" operator="containsText" text="Mejorar">
      <formula>NOT(ISERROR(SEARCH("Mejorar",T5)))</formula>
    </cfRule>
    <cfRule type="containsText" dxfId="299" priority="415" operator="containsText" text="Corregir">
      <formula>NOT(ISERROR(SEARCH("Corregir",T5)))</formula>
    </cfRule>
    <cfRule type="containsText" dxfId="298" priority="416" operator="containsText" text="Situación">
      <formula>NOT(ISERROR(SEARCH("Situación",T5)))</formula>
    </cfRule>
  </conditionalFormatting>
  <conditionalFormatting sqref="O6:O7 O12 O14:O15 O17">
    <cfRule type="containsText" dxfId="297" priority="384" operator="containsText" text="MUY">
      <formula>NOT(ISERROR(SEARCH("MUY",O6)))</formula>
    </cfRule>
    <cfRule type="containsText" dxfId="296" priority="385" operator="containsText" text="BAJO">
      <formula>NOT(ISERROR(SEARCH("BAJO",O6)))</formula>
    </cfRule>
    <cfRule type="containsText" dxfId="295" priority="386" operator="containsText" text="MEDIO">
      <formula>NOT(ISERROR(SEARCH("MEDIO",O6)))</formula>
    </cfRule>
    <cfRule type="containsText" dxfId="294" priority="387" operator="containsText" text="MEDIO">
      <formula>NOT(ISERROR(SEARCH("MEDIO",O6)))</formula>
    </cfRule>
    <cfRule type="containsText" dxfId="293" priority="388" operator="containsText" text="ALTO">
      <formula>NOT(ISERROR(SEARCH("ALTO",O6)))</formula>
    </cfRule>
    <cfRule type="containsText" dxfId="292" priority="389" operator="containsText" text="MUY">
      <formula>NOT(ISERROR(SEARCH("MUY",O6)))</formula>
    </cfRule>
    <cfRule type="cellIs" dxfId="291" priority="401" stopIfTrue="1" operator="equal">
      <formula>"o"</formula>
    </cfRule>
  </conditionalFormatting>
  <conditionalFormatting sqref="R6:R7 R12 R14:R15 R17">
    <cfRule type="containsText" dxfId="290" priority="399" operator="containsText" text="I">
      <formula>NOT(ISERROR(SEARCH("I",R6)))</formula>
    </cfRule>
    <cfRule type="cellIs" dxfId="289" priority="400" stopIfTrue="1" operator="equal">
      <formula>"O"</formula>
    </cfRule>
  </conditionalFormatting>
  <conditionalFormatting sqref="S6:S7 S12 S14:S15 S17">
    <cfRule type="cellIs" dxfId="288" priority="398" stopIfTrue="1" operator="equal">
      <formula>"N0 Aceptable con control especifico"</formula>
    </cfRule>
  </conditionalFormatting>
  <conditionalFormatting sqref="Q7 Q12 Q14:Q15 Q17">
    <cfRule type="cellIs" dxfId="287" priority="394" operator="lessThan">
      <formula>150</formula>
    </cfRule>
    <cfRule type="cellIs" dxfId="286" priority="395" operator="greaterThan">
      <formula>599</formula>
    </cfRule>
    <cfRule type="cellIs" dxfId="285" priority="396" operator="greaterThan">
      <formula>149</formula>
    </cfRule>
    <cfRule type="cellIs" dxfId="284" priority="397" operator="lessThan">
      <formula>121</formula>
    </cfRule>
  </conditionalFormatting>
  <conditionalFormatting sqref="N7 N12 N14:N15 N17">
    <cfRule type="cellIs" dxfId="283" priority="375" operator="greaterThan">
      <formula>23</formula>
    </cfRule>
    <cfRule type="cellIs" dxfId="282" priority="376" operator="greaterThan">
      <formula>23</formula>
    </cfRule>
    <cfRule type="cellIs" dxfId="281" priority="390" operator="greaterThan">
      <formula>23</formula>
    </cfRule>
    <cfRule type="cellIs" dxfId="280" priority="391" operator="greaterThan">
      <formula>9</formula>
    </cfRule>
    <cfRule type="cellIs" dxfId="279" priority="392" operator="greaterThan">
      <formula>5</formula>
    </cfRule>
    <cfRule type="cellIs" dxfId="278" priority="393" operator="lessThan">
      <formula>5</formula>
    </cfRule>
  </conditionalFormatting>
  <conditionalFormatting sqref="T6:T7 T12 T14:T15 T17">
    <cfRule type="containsText" dxfId="277" priority="377" operator="containsText" text="Salvo">
      <formula>NOT(ISERROR(SEARCH("Salvo",T6)))</formula>
    </cfRule>
    <cfRule type="containsText" dxfId="276" priority="378" operator="containsText" text="Mejorar">
      <formula>NOT(ISERROR(SEARCH("Mejorar",T6)))</formula>
    </cfRule>
    <cfRule type="containsText" dxfId="275" priority="379" operator="containsText" text="Corregir">
      <formula>NOT(ISERROR(SEARCH("Corregir",T6)))</formula>
    </cfRule>
    <cfRule type="containsText" dxfId="274" priority="380" operator="containsText" text="Situación">
      <formula>NOT(ISERROR(SEARCH("Situación",T6)))</formula>
    </cfRule>
    <cfRule type="containsText" dxfId="273" priority="381" operator="containsText" text="Mejorar">
      <formula>NOT(ISERROR(SEARCH("Mejorar",T6)))</formula>
    </cfRule>
    <cfRule type="containsText" dxfId="272" priority="382" operator="containsText" text="Corregir">
      <formula>NOT(ISERROR(SEARCH("Corregir",T6)))</formula>
    </cfRule>
    <cfRule type="containsText" dxfId="271" priority="383" operator="containsText" text="Situación">
      <formula>NOT(ISERROR(SEARCH("Situación",T6)))</formula>
    </cfRule>
  </conditionalFormatting>
  <conditionalFormatting sqref="O9">
    <cfRule type="containsText" dxfId="270" priority="347" operator="containsText" text="MUY">
      <formula>NOT(ISERROR(SEARCH("MUY",O9)))</formula>
    </cfRule>
    <cfRule type="containsText" dxfId="269" priority="348" operator="containsText" text="BAJO">
      <formula>NOT(ISERROR(SEARCH("BAJO",O9)))</formula>
    </cfRule>
    <cfRule type="containsText" dxfId="268" priority="349" operator="containsText" text="MEDIO">
      <formula>NOT(ISERROR(SEARCH("MEDIO",O9)))</formula>
    </cfRule>
    <cfRule type="containsText" dxfId="267" priority="350" operator="containsText" text="MEDIO">
      <formula>NOT(ISERROR(SEARCH("MEDIO",O9)))</formula>
    </cfRule>
    <cfRule type="containsText" dxfId="266" priority="351" operator="containsText" text="ALTO">
      <formula>NOT(ISERROR(SEARCH("ALTO",O9)))</formula>
    </cfRule>
    <cfRule type="containsText" dxfId="265" priority="352" operator="containsText" text="MUY">
      <formula>NOT(ISERROR(SEARCH("MUY",O9)))</formula>
    </cfRule>
    <cfRule type="cellIs" dxfId="264" priority="374" stopIfTrue="1" operator="equal">
      <formula>"o"</formula>
    </cfRule>
  </conditionalFormatting>
  <conditionalFormatting sqref="R9">
    <cfRule type="containsText" dxfId="263" priority="372" operator="containsText" text="I">
      <formula>NOT(ISERROR(SEARCH("I",R9)))</formula>
    </cfRule>
    <cfRule type="cellIs" dxfId="262" priority="373" stopIfTrue="1" operator="equal">
      <formula>"O"</formula>
    </cfRule>
  </conditionalFormatting>
  <conditionalFormatting sqref="S9">
    <cfRule type="containsText" dxfId="261" priority="332" operator="containsText" text="aceptáble">
      <formula>NOT(ISERROR(SEARCH("aceptáble",S9)))</formula>
    </cfRule>
    <cfRule type="containsText" dxfId="260" priority="333" operator="containsText" text="aceptablé">
      <formula>NOT(ISERROR(SEARCH("aceptablé",S9)))</formula>
    </cfRule>
    <cfRule type="containsText" dxfId="259" priority="340" operator="containsText" text="ACEPTABLE">
      <formula>NOT(ISERROR(SEARCH("ACEPTABLE",S9)))</formula>
    </cfRule>
    <cfRule type="containsText" dxfId="258" priority="341" operator="containsText" text="MEJORABLE">
      <formula>NOT(ISERROR(SEARCH("MEJORABLE",S9)))</formula>
    </cfRule>
    <cfRule type="containsText" dxfId="257" priority="342" operator="containsText" text="CONTROL">
      <formula>NOT(ISERROR(SEARCH("CONTROL",S9)))</formula>
    </cfRule>
    <cfRule type="containsText" dxfId="256" priority="343" operator="containsText" text="NO">
      <formula>NOT(ISERROR(SEARCH("NO",S9)))</formula>
    </cfRule>
    <cfRule type="containsText" dxfId="255" priority="361" operator="containsText" text="mejorable">
      <formula>NOT(ISERROR(SEARCH("mejorable",S9)))</formula>
    </cfRule>
    <cfRule type="containsText" dxfId="254" priority="362" operator="containsText" text="Aceptable">
      <formula>NOT(ISERROR(SEARCH("Aceptable",S9)))</formula>
    </cfRule>
    <cfRule type="containsText" dxfId="253" priority="363" operator="containsText" text="ACEPTABLE">
      <formula>NOT(ISERROR(SEARCH("ACEPTABLE",S9)))</formula>
    </cfRule>
    <cfRule type="containsText" dxfId="252" priority="364" operator="containsText" text="ACEPTABLE">
      <formula>NOT(ISERROR(SEARCH("ACEPTABLE",S9)))</formula>
    </cfRule>
    <cfRule type="containsText" dxfId="251" priority="365" operator="containsText" text="MEJORABLE">
      <formula>NOT(ISERROR(SEARCH("MEJORABLE",S9)))</formula>
    </cfRule>
    <cfRule type="containsText" dxfId="250" priority="366" operator="containsText" text="NO ACEPTABLE O ACEPTABLE">
      <formula>NOT(ISERROR(SEARCH("NO ACEPTABLE O ACEPTABLE",S9)))</formula>
    </cfRule>
    <cfRule type="containsText" dxfId="249" priority="367" operator="containsText" text="NO ACEPTABLE">
      <formula>NOT(ISERROR(SEARCH("NO ACEPTABLE",S9)))</formula>
    </cfRule>
    <cfRule type="colorScale" priority="368">
      <colorScale>
        <cfvo type="min"/>
        <cfvo type="percentile" val="50"/>
        <cfvo type="max"/>
        <color rgb="FFF8696B"/>
        <color rgb="FFFFEB84"/>
        <color rgb="FF63BE7B"/>
      </colorScale>
    </cfRule>
    <cfRule type="cellIs" dxfId="248" priority="370" stopIfTrue="1" operator="equal">
      <formula>"ACEPTABLE"</formula>
    </cfRule>
    <cfRule type="cellIs" dxfId="247" priority="371" stopIfTrue="1" operator="equal">
      <formula>"NO ACEPTABLE"</formula>
    </cfRule>
  </conditionalFormatting>
  <conditionalFormatting sqref="S9">
    <cfRule type="cellIs" dxfId="246" priority="369" stopIfTrue="1" operator="equal">
      <formula>"N0 Aceptable con control especifico"</formula>
    </cfRule>
  </conditionalFormatting>
  <conditionalFormatting sqref="Q9">
    <cfRule type="cellIs" dxfId="245" priority="357" operator="lessThan">
      <formula>150</formula>
    </cfRule>
    <cfRule type="cellIs" dxfId="244" priority="358" operator="greaterThan">
      <formula>599</formula>
    </cfRule>
    <cfRule type="cellIs" dxfId="243" priority="359" operator="greaterThan">
      <formula>149</formula>
    </cfRule>
    <cfRule type="cellIs" dxfId="242" priority="360" operator="lessThan">
      <formula>121</formula>
    </cfRule>
  </conditionalFormatting>
  <conditionalFormatting sqref="N9">
    <cfRule type="cellIs" dxfId="241" priority="334" operator="greaterThan">
      <formula>23</formula>
    </cfRule>
    <cfRule type="cellIs" dxfId="240" priority="335" operator="greaterThan">
      <formula>23</formula>
    </cfRule>
    <cfRule type="cellIs" dxfId="239" priority="353" operator="greaterThan">
      <formula>23</formula>
    </cfRule>
    <cfRule type="cellIs" dxfId="238" priority="354" operator="greaterThan">
      <formula>9</formula>
    </cfRule>
    <cfRule type="cellIs" dxfId="237" priority="355" operator="greaterThan">
      <formula>5</formula>
    </cfRule>
    <cfRule type="cellIs" dxfId="236" priority="356" operator="lessThan">
      <formula>5</formula>
    </cfRule>
  </conditionalFormatting>
  <conditionalFormatting sqref="T9">
    <cfRule type="containsText" dxfId="235" priority="336" operator="containsText" text="Salvo">
      <formula>NOT(ISERROR(SEARCH("Salvo",T9)))</formula>
    </cfRule>
    <cfRule type="containsText" dxfId="234" priority="337" operator="containsText" text="Mejorar">
      <formula>NOT(ISERROR(SEARCH("Mejorar",T9)))</formula>
    </cfRule>
    <cfRule type="containsText" dxfId="233" priority="338" operator="containsText" text="Corregir">
      <formula>NOT(ISERROR(SEARCH("Corregir",T9)))</formula>
    </cfRule>
    <cfRule type="containsText" dxfId="232" priority="339" operator="containsText" text="Situación">
      <formula>NOT(ISERROR(SEARCH("Situación",T9)))</formula>
    </cfRule>
    <cfRule type="containsText" dxfId="231" priority="344" operator="containsText" text="Mejorar">
      <formula>NOT(ISERROR(SEARCH("Mejorar",T9)))</formula>
    </cfRule>
    <cfRule type="containsText" dxfId="230" priority="345" operator="containsText" text="Corregir">
      <formula>NOT(ISERROR(SEARCH("Corregir",T9)))</formula>
    </cfRule>
    <cfRule type="containsText" dxfId="229" priority="346" operator="containsText" text="Situación">
      <formula>NOT(ISERROR(SEARCH("Situación",T9)))</formula>
    </cfRule>
  </conditionalFormatting>
  <conditionalFormatting sqref="O10">
    <cfRule type="containsText" dxfId="228" priority="304" operator="containsText" text="MUY">
      <formula>NOT(ISERROR(SEARCH("MUY",O10)))</formula>
    </cfRule>
    <cfRule type="containsText" dxfId="227" priority="305" operator="containsText" text="BAJO">
      <formula>NOT(ISERROR(SEARCH("BAJO",O10)))</formula>
    </cfRule>
    <cfRule type="containsText" dxfId="226" priority="306" operator="containsText" text="MEDIO">
      <formula>NOT(ISERROR(SEARCH("MEDIO",O10)))</formula>
    </cfRule>
    <cfRule type="containsText" dxfId="225" priority="307" operator="containsText" text="MEDIO">
      <formula>NOT(ISERROR(SEARCH("MEDIO",O10)))</formula>
    </cfRule>
    <cfRule type="containsText" dxfId="224" priority="308" operator="containsText" text="ALTO">
      <formula>NOT(ISERROR(SEARCH("ALTO",O10)))</formula>
    </cfRule>
    <cfRule type="containsText" dxfId="223" priority="309" operator="containsText" text="MUY">
      <formula>NOT(ISERROR(SEARCH("MUY",O10)))</formula>
    </cfRule>
    <cfRule type="cellIs" dxfId="222" priority="331" stopIfTrue="1" operator="equal">
      <formula>"o"</formula>
    </cfRule>
  </conditionalFormatting>
  <conditionalFormatting sqref="R10">
    <cfRule type="containsText" dxfId="221" priority="329" operator="containsText" text="I">
      <formula>NOT(ISERROR(SEARCH("I",R10)))</formula>
    </cfRule>
    <cfRule type="cellIs" dxfId="220" priority="330" stopIfTrue="1" operator="equal">
      <formula>"O"</formula>
    </cfRule>
  </conditionalFormatting>
  <conditionalFormatting sqref="S10">
    <cfRule type="containsText" dxfId="219" priority="289" operator="containsText" text="aceptáble">
      <formula>NOT(ISERROR(SEARCH("aceptáble",S10)))</formula>
    </cfRule>
    <cfRule type="containsText" dxfId="218" priority="290" operator="containsText" text="aceptablé">
      <formula>NOT(ISERROR(SEARCH("aceptablé",S10)))</formula>
    </cfRule>
    <cfRule type="containsText" dxfId="217" priority="297" operator="containsText" text="ACEPTABLE">
      <formula>NOT(ISERROR(SEARCH("ACEPTABLE",S10)))</formula>
    </cfRule>
    <cfRule type="containsText" dxfId="216" priority="298" operator="containsText" text="MEJORABLE">
      <formula>NOT(ISERROR(SEARCH("MEJORABLE",S10)))</formula>
    </cfRule>
    <cfRule type="containsText" dxfId="215" priority="299" operator="containsText" text="CONTROL">
      <formula>NOT(ISERROR(SEARCH("CONTROL",S10)))</formula>
    </cfRule>
    <cfRule type="containsText" dxfId="214" priority="300" operator="containsText" text="NO">
      <formula>NOT(ISERROR(SEARCH("NO",S10)))</formula>
    </cfRule>
    <cfRule type="containsText" dxfId="213" priority="318" operator="containsText" text="mejorable">
      <formula>NOT(ISERROR(SEARCH("mejorable",S10)))</formula>
    </cfRule>
    <cfRule type="containsText" dxfId="212" priority="319" operator="containsText" text="Aceptable">
      <formula>NOT(ISERROR(SEARCH("Aceptable",S10)))</formula>
    </cfRule>
    <cfRule type="containsText" dxfId="211" priority="320" operator="containsText" text="ACEPTABLE">
      <formula>NOT(ISERROR(SEARCH("ACEPTABLE",S10)))</formula>
    </cfRule>
    <cfRule type="containsText" dxfId="210" priority="321" operator="containsText" text="ACEPTABLE">
      <formula>NOT(ISERROR(SEARCH("ACEPTABLE",S10)))</formula>
    </cfRule>
    <cfRule type="containsText" dxfId="209" priority="322" operator="containsText" text="MEJORABLE">
      <formula>NOT(ISERROR(SEARCH("MEJORABLE",S10)))</formula>
    </cfRule>
    <cfRule type="containsText" dxfId="208" priority="323" operator="containsText" text="NO ACEPTABLE O ACEPTABLE">
      <formula>NOT(ISERROR(SEARCH("NO ACEPTABLE O ACEPTABLE",S10)))</formula>
    </cfRule>
    <cfRule type="containsText" dxfId="207" priority="324" operator="containsText" text="NO ACEPTABLE">
      <formula>NOT(ISERROR(SEARCH("NO ACEPTABLE",S10)))</formula>
    </cfRule>
    <cfRule type="colorScale" priority="325">
      <colorScale>
        <cfvo type="min"/>
        <cfvo type="percentile" val="50"/>
        <cfvo type="max"/>
        <color rgb="FFF8696B"/>
        <color rgb="FFFFEB84"/>
        <color rgb="FF63BE7B"/>
      </colorScale>
    </cfRule>
    <cfRule type="cellIs" dxfId="206" priority="327" stopIfTrue="1" operator="equal">
      <formula>"ACEPTABLE"</formula>
    </cfRule>
    <cfRule type="cellIs" dxfId="205" priority="328" stopIfTrue="1" operator="equal">
      <formula>"NO ACEPTABLE"</formula>
    </cfRule>
  </conditionalFormatting>
  <conditionalFormatting sqref="S10">
    <cfRule type="cellIs" dxfId="204" priority="326" stopIfTrue="1" operator="equal">
      <formula>"N0 Aceptable con control especifico"</formula>
    </cfRule>
  </conditionalFormatting>
  <conditionalFormatting sqref="Q10">
    <cfRule type="cellIs" dxfId="203" priority="314" operator="lessThan">
      <formula>150</formula>
    </cfRule>
    <cfRule type="cellIs" dxfId="202" priority="315" operator="greaterThan">
      <formula>599</formula>
    </cfRule>
    <cfRule type="cellIs" dxfId="201" priority="316" operator="greaterThan">
      <formula>149</formula>
    </cfRule>
    <cfRule type="cellIs" dxfId="200" priority="317" operator="lessThan">
      <formula>121</formula>
    </cfRule>
  </conditionalFormatting>
  <conditionalFormatting sqref="N10">
    <cfRule type="cellIs" dxfId="199" priority="291" operator="greaterThan">
      <formula>23</formula>
    </cfRule>
    <cfRule type="cellIs" dxfId="198" priority="292" operator="greaterThan">
      <formula>23</formula>
    </cfRule>
    <cfRule type="cellIs" dxfId="197" priority="310" operator="greaterThan">
      <formula>23</formula>
    </cfRule>
    <cfRule type="cellIs" dxfId="196" priority="311" operator="greaterThan">
      <formula>9</formula>
    </cfRule>
    <cfRule type="cellIs" dxfId="195" priority="312" operator="greaterThan">
      <formula>5</formula>
    </cfRule>
    <cfRule type="cellIs" dxfId="194" priority="313" operator="lessThan">
      <formula>5</formula>
    </cfRule>
  </conditionalFormatting>
  <conditionalFormatting sqref="T10">
    <cfRule type="containsText" dxfId="193" priority="293" operator="containsText" text="Salvo">
      <formula>NOT(ISERROR(SEARCH("Salvo",T10)))</formula>
    </cfRule>
    <cfRule type="containsText" dxfId="192" priority="294" operator="containsText" text="Mejorar">
      <formula>NOT(ISERROR(SEARCH("Mejorar",T10)))</formula>
    </cfRule>
    <cfRule type="containsText" dxfId="191" priority="295" operator="containsText" text="Corregir">
      <formula>NOT(ISERROR(SEARCH("Corregir",T10)))</formula>
    </cfRule>
    <cfRule type="containsText" dxfId="190" priority="296" operator="containsText" text="Situación">
      <formula>NOT(ISERROR(SEARCH("Situación",T10)))</formula>
    </cfRule>
    <cfRule type="containsText" dxfId="189" priority="301" operator="containsText" text="Mejorar">
      <formula>NOT(ISERROR(SEARCH("Mejorar",T10)))</formula>
    </cfRule>
    <cfRule type="containsText" dxfId="188" priority="302" operator="containsText" text="Corregir">
      <formula>NOT(ISERROR(SEARCH("Corregir",T10)))</formula>
    </cfRule>
    <cfRule type="containsText" dxfId="187" priority="303" operator="containsText" text="Situación">
      <formula>NOT(ISERROR(SEARCH("Situación",T10)))</formula>
    </cfRule>
  </conditionalFormatting>
  <conditionalFormatting sqref="Q6">
    <cfRule type="cellIs" dxfId="186" priority="199" operator="lessThan">
      <formula>150</formula>
    </cfRule>
    <cfRule type="cellIs" dxfId="185" priority="200" operator="greaterThan">
      <formula>599</formula>
    </cfRule>
    <cfRule type="cellIs" dxfId="184" priority="201" operator="greaterThan">
      <formula>149</formula>
    </cfRule>
    <cfRule type="cellIs" dxfId="183" priority="202" operator="lessThan">
      <formula>121</formula>
    </cfRule>
  </conditionalFormatting>
  <conditionalFormatting sqref="S6:S7 S12 S14:S15 S17">
    <cfRule type="containsText" dxfId="182" priority="445" operator="containsText" text="aceptáble">
      <formula>NOT(ISERROR(SEARCH("aceptáble",S6)))</formula>
    </cfRule>
    <cfRule type="containsText" dxfId="181" priority="446" operator="containsText" text="aceptablé">
      <formula>NOT(ISERROR(SEARCH("aceptablé",S6)))</formula>
    </cfRule>
    <cfRule type="containsText" dxfId="180" priority="447" operator="containsText" text="ACEPTABLE">
      <formula>NOT(ISERROR(SEARCH("ACEPTABLE",S6)))</formula>
    </cfRule>
    <cfRule type="containsText" dxfId="179" priority="448" operator="containsText" text="MEJORABLE">
      <formula>NOT(ISERROR(SEARCH("MEJORABLE",S6)))</formula>
    </cfRule>
    <cfRule type="containsText" dxfId="178" priority="449" operator="containsText" text="CONTROL">
      <formula>NOT(ISERROR(SEARCH("CONTROL",S6)))</formula>
    </cfRule>
    <cfRule type="containsText" dxfId="177" priority="450" operator="containsText" text="NO">
      <formula>NOT(ISERROR(SEARCH("NO",S6)))</formula>
    </cfRule>
    <cfRule type="containsText" dxfId="176" priority="451" operator="containsText" text="mejorable">
      <formula>NOT(ISERROR(SEARCH("mejorable",S6)))</formula>
    </cfRule>
    <cfRule type="containsText" dxfId="175" priority="452" operator="containsText" text="Aceptable">
      <formula>NOT(ISERROR(SEARCH("Aceptable",S6)))</formula>
    </cfRule>
    <cfRule type="containsText" dxfId="174" priority="453" operator="containsText" text="ACEPTABLE">
      <formula>NOT(ISERROR(SEARCH("ACEPTABLE",S6)))</formula>
    </cfRule>
    <cfRule type="containsText" dxfId="173" priority="454" operator="containsText" text="ACEPTABLE">
      <formula>NOT(ISERROR(SEARCH("ACEPTABLE",S6)))</formula>
    </cfRule>
    <cfRule type="containsText" dxfId="172" priority="455" operator="containsText" text="MEJORABLE">
      <formula>NOT(ISERROR(SEARCH("MEJORABLE",S6)))</formula>
    </cfRule>
    <cfRule type="containsText" dxfId="171" priority="456" operator="containsText" text="NO ACEPTABLE O ACEPTABLE">
      <formula>NOT(ISERROR(SEARCH("NO ACEPTABLE O ACEPTABLE",S6)))</formula>
    </cfRule>
    <cfRule type="containsText" dxfId="170" priority="457" operator="containsText" text="NO ACEPTABLE">
      <formula>NOT(ISERROR(SEARCH("NO ACEPTABLE",S6)))</formula>
    </cfRule>
    <cfRule type="colorScale" priority="458">
      <colorScale>
        <cfvo type="min"/>
        <cfvo type="percentile" val="50"/>
        <cfvo type="max"/>
        <color rgb="FFF8696B"/>
        <color rgb="FFFFEB84"/>
        <color rgb="FF63BE7B"/>
      </colorScale>
    </cfRule>
    <cfRule type="cellIs" dxfId="169" priority="459" stopIfTrue="1" operator="equal">
      <formula>"ACEPTABLE"</formula>
    </cfRule>
    <cfRule type="cellIs" dxfId="168" priority="460" stopIfTrue="1" operator="equal">
      <formula>"NO ACEPTABLE"</formula>
    </cfRule>
  </conditionalFormatting>
  <conditionalFormatting sqref="O8">
    <cfRule type="containsText" dxfId="167" priority="139" operator="containsText" text="MUY">
      <formula>NOT(ISERROR(SEARCH("MUY",O8)))</formula>
    </cfRule>
    <cfRule type="containsText" dxfId="166" priority="140" operator="containsText" text="BAJO">
      <formula>NOT(ISERROR(SEARCH("BAJO",O8)))</formula>
    </cfRule>
    <cfRule type="containsText" dxfId="165" priority="141" operator="containsText" text="MEDIO">
      <formula>NOT(ISERROR(SEARCH("MEDIO",O8)))</formula>
    </cfRule>
    <cfRule type="containsText" dxfId="164" priority="142" operator="containsText" text="MEDIO">
      <formula>NOT(ISERROR(SEARCH("MEDIO",O8)))</formula>
    </cfRule>
    <cfRule type="containsText" dxfId="163" priority="143" operator="containsText" text="ALTO">
      <formula>NOT(ISERROR(SEARCH("ALTO",O8)))</formula>
    </cfRule>
    <cfRule type="containsText" dxfId="162" priority="144" operator="containsText" text="MUY">
      <formula>NOT(ISERROR(SEARCH("MUY",O8)))</formula>
    </cfRule>
    <cfRule type="cellIs" dxfId="161" priority="156" stopIfTrue="1" operator="equal">
      <formula>"o"</formula>
    </cfRule>
  </conditionalFormatting>
  <conditionalFormatting sqref="R8">
    <cfRule type="containsText" dxfId="160" priority="154" operator="containsText" text="I">
      <formula>NOT(ISERROR(SEARCH("I",R8)))</formula>
    </cfRule>
    <cfRule type="cellIs" dxfId="159" priority="155" stopIfTrue="1" operator="equal">
      <formula>"O"</formula>
    </cfRule>
  </conditionalFormatting>
  <conditionalFormatting sqref="S8">
    <cfRule type="cellIs" dxfId="158" priority="153" stopIfTrue="1" operator="equal">
      <formula>"N0 Aceptable con control especifico"</formula>
    </cfRule>
  </conditionalFormatting>
  <conditionalFormatting sqref="Q8">
    <cfRule type="cellIs" dxfId="157" priority="149" operator="lessThan">
      <formula>150</formula>
    </cfRule>
    <cfRule type="cellIs" dxfId="156" priority="150" operator="greaterThan">
      <formula>599</formula>
    </cfRule>
    <cfRule type="cellIs" dxfId="155" priority="151" operator="greaterThan">
      <formula>149</formula>
    </cfRule>
    <cfRule type="cellIs" dxfId="154" priority="152" operator="lessThan">
      <formula>121</formula>
    </cfRule>
  </conditionalFormatting>
  <conditionalFormatting sqref="N8">
    <cfRule type="cellIs" dxfId="153" priority="130" operator="greaterThan">
      <formula>23</formula>
    </cfRule>
    <cfRule type="cellIs" dxfId="152" priority="131" operator="greaterThan">
      <formula>23</formula>
    </cfRule>
    <cfRule type="cellIs" dxfId="151" priority="145" operator="greaterThan">
      <formula>23</formula>
    </cfRule>
    <cfRule type="cellIs" dxfId="150" priority="146" operator="greaterThan">
      <formula>9</formula>
    </cfRule>
    <cfRule type="cellIs" dxfId="149" priority="147" operator="greaterThan">
      <formula>5</formula>
    </cfRule>
    <cfRule type="cellIs" dxfId="148" priority="148" operator="lessThan">
      <formula>5</formula>
    </cfRule>
  </conditionalFormatting>
  <conditionalFormatting sqref="T8">
    <cfRule type="containsText" dxfId="147" priority="132" operator="containsText" text="Salvo">
      <formula>NOT(ISERROR(SEARCH("Salvo",T8)))</formula>
    </cfRule>
    <cfRule type="containsText" dxfId="146" priority="133" operator="containsText" text="Mejorar">
      <formula>NOT(ISERROR(SEARCH("Mejorar",T8)))</formula>
    </cfRule>
    <cfRule type="containsText" dxfId="145" priority="134" operator="containsText" text="Corregir">
      <formula>NOT(ISERROR(SEARCH("Corregir",T8)))</formula>
    </cfRule>
    <cfRule type="containsText" dxfId="144" priority="135" operator="containsText" text="Situación">
      <formula>NOT(ISERROR(SEARCH("Situación",T8)))</formula>
    </cfRule>
    <cfRule type="containsText" dxfId="143" priority="136" operator="containsText" text="Mejorar">
      <formula>NOT(ISERROR(SEARCH("Mejorar",T8)))</formula>
    </cfRule>
    <cfRule type="containsText" dxfId="142" priority="137" operator="containsText" text="Corregir">
      <formula>NOT(ISERROR(SEARCH("Corregir",T8)))</formula>
    </cfRule>
    <cfRule type="containsText" dxfId="141" priority="138" operator="containsText" text="Situación">
      <formula>NOT(ISERROR(SEARCH("Situación",T8)))</formula>
    </cfRule>
  </conditionalFormatting>
  <conditionalFormatting sqref="S8">
    <cfRule type="containsText" dxfId="140" priority="157" operator="containsText" text="aceptáble">
      <formula>NOT(ISERROR(SEARCH("aceptáble",S8)))</formula>
    </cfRule>
    <cfRule type="containsText" dxfId="139" priority="158" operator="containsText" text="aceptablé">
      <formula>NOT(ISERROR(SEARCH("aceptablé",S8)))</formula>
    </cfRule>
    <cfRule type="containsText" dxfId="138" priority="159" operator="containsText" text="ACEPTABLE">
      <formula>NOT(ISERROR(SEARCH("ACEPTABLE",S8)))</formula>
    </cfRule>
    <cfRule type="containsText" dxfId="137" priority="160" operator="containsText" text="MEJORABLE">
      <formula>NOT(ISERROR(SEARCH("MEJORABLE",S8)))</formula>
    </cfRule>
    <cfRule type="containsText" dxfId="136" priority="161" operator="containsText" text="CONTROL">
      <formula>NOT(ISERROR(SEARCH("CONTROL",S8)))</formula>
    </cfRule>
    <cfRule type="containsText" dxfId="135" priority="162" operator="containsText" text="NO">
      <formula>NOT(ISERROR(SEARCH("NO",S8)))</formula>
    </cfRule>
    <cfRule type="containsText" dxfId="134" priority="163" operator="containsText" text="mejorable">
      <formula>NOT(ISERROR(SEARCH("mejorable",S8)))</formula>
    </cfRule>
    <cfRule type="containsText" dxfId="133" priority="164" operator="containsText" text="Aceptable">
      <formula>NOT(ISERROR(SEARCH("Aceptable",S8)))</formula>
    </cfRule>
    <cfRule type="containsText" dxfId="132" priority="165" operator="containsText" text="ACEPTABLE">
      <formula>NOT(ISERROR(SEARCH("ACEPTABLE",S8)))</formula>
    </cfRule>
    <cfRule type="containsText" dxfId="131" priority="166" operator="containsText" text="ACEPTABLE">
      <formula>NOT(ISERROR(SEARCH("ACEPTABLE",S8)))</formula>
    </cfRule>
    <cfRule type="containsText" dxfId="130" priority="167" operator="containsText" text="MEJORABLE">
      <formula>NOT(ISERROR(SEARCH("MEJORABLE",S8)))</formula>
    </cfRule>
    <cfRule type="containsText" dxfId="129" priority="168" operator="containsText" text="NO ACEPTABLE O ACEPTABLE">
      <formula>NOT(ISERROR(SEARCH("NO ACEPTABLE O ACEPTABLE",S8)))</formula>
    </cfRule>
    <cfRule type="containsText" dxfId="128" priority="169" operator="containsText" text="NO ACEPTABLE">
      <formula>NOT(ISERROR(SEARCH("NO ACEPTABLE",S8)))</formula>
    </cfRule>
    <cfRule type="colorScale" priority="170">
      <colorScale>
        <cfvo type="min"/>
        <cfvo type="percentile" val="50"/>
        <cfvo type="max"/>
        <color rgb="FFF8696B"/>
        <color rgb="FFFFEB84"/>
        <color rgb="FF63BE7B"/>
      </colorScale>
    </cfRule>
    <cfRule type="cellIs" dxfId="127" priority="171" stopIfTrue="1" operator="equal">
      <formula>"ACEPTABLE"</formula>
    </cfRule>
    <cfRule type="cellIs" dxfId="126" priority="172" stopIfTrue="1" operator="equal">
      <formula>"NO ACEPTABLE"</formula>
    </cfRule>
  </conditionalFormatting>
  <conditionalFormatting sqref="O13">
    <cfRule type="containsText" dxfId="125" priority="96" operator="containsText" text="MUY">
      <formula>NOT(ISERROR(SEARCH("MUY",O13)))</formula>
    </cfRule>
    <cfRule type="containsText" dxfId="124" priority="97" operator="containsText" text="BAJO">
      <formula>NOT(ISERROR(SEARCH("BAJO",O13)))</formula>
    </cfRule>
    <cfRule type="containsText" dxfId="123" priority="98" operator="containsText" text="MEDIO">
      <formula>NOT(ISERROR(SEARCH("MEDIO",O13)))</formula>
    </cfRule>
    <cfRule type="containsText" dxfId="122" priority="99" operator="containsText" text="MEDIO">
      <formula>NOT(ISERROR(SEARCH("MEDIO",O13)))</formula>
    </cfRule>
    <cfRule type="containsText" dxfId="121" priority="100" operator="containsText" text="ALTO">
      <formula>NOT(ISERROR(SEARCH("ALTO",O13)))</formula>
    </cfRule>
    <cfRule type="containsText" dxfId="120" priority="101" operator="containsText" text="MUY">
      <formula>NOT(ISERROR(SEARCH("MUY",O13)))</formula>
    </cfRule>
    <cfRule type="cellIs" dxfId="119" priority="113" stopIfTrue="1" operator="equal">
      <formula>"o"</formula>
    </cfRule>
  </conditionalFormatting>
  <conditionalFormatting sqref="R13">
    <cfRule type="containsText" dxfId="118" priority="111" operator="containsText" text="I">
      <formula>NOT(ISERROR(SEARCH("I",R13)))</formula>
    </cfRule>
    <cfRule type="cellIs" dxfId="117" priority="112" stopIfTrue="1" operator="equal">
      <formula>"O"</formula>
    </cfRule>
  </conditionalFormatting>
  <conditionalFormatting sqref="S13">
    <cfRule type="cellIs" dxfId="116" priority="110" stopIfTrue="1" operator="equal">
      <formula>"N0 Aceptable con control especifico"</formula>
    </cfRule>
  </conditionalFormatting>
  <conditionalFormatting sqref="Q13">
    <cfRule type="cellIs" dxfId="115" priority="106" operator="lessThan">
      <formula>150</formula>
    </cfRule>
    <cfRule type="cellIs" dxfId="114" priority="107" operator="greaterThan">
      <formula>599</formula>
    </cfRule>
    <cfRule type="cellIs" dxfId="113" priority="108" operator="greaterThan">
      <formula>149</formula>
    </cfRule>
    <cfRule type="cellIs" dxfId="112" priority="109" operator="lessThan">
      <formula>121</formula>
    </cfRule>
  </conditionalFormatting>
  <conditionalFormatting sqref="N13">
    <cfRule type="cellIs" dxfId="111" priority="87" operator="greaterThan">
      <formula>23</formula>
    </cfRule>
    <cfRule type="cellIs" dxfId="110" priority="88" operator="greaterThan">
      <formula>23</formula>
    </cfRule>
    <cfRule type="cellIs" dxfId="109" priority="102" operator="greaterThan">
      <formula>23</formula>
    </cfRule>
    <cfRule type="cellIs" dxfId="108" priority="103" operator="greaterThan">
      <formula>9</formula>
    </cfRule>
    <cfRule type="cellIs" dxfId="107" priority="104" operator="greaterThan">
      <formula>5</formula>
    </cfRule>
    <cfRule type="cellIs" dxfId="106" priority="105" operator="lessThan">
      <formula>5</formula>
    </cfRule>
  </conditionalFormatting>
  <conditionalFormatting sqref="T13">
    <cfRule type="containsText" dxfId="105" priority="89" operator="containsText" text="Salvo">
      <formula>NOT(ISERROR(SEARCH("Salvo",T13)))</formula>
    </cfRule>
    <cfRule type="containsText" dxfId="104" priority="90" operator="containsText" text="Mejorar">
      <formula>NOT(ISERROR(SEARCH("Mejorar",T13)))</formula>
    </cfRule>
    <cfRule type="containsText" dxfId="103" priority="91" operator="containsText" text="Corregir">
      <formula>NOT(ISERROR(SEARCH("Corregir",T13)))</formula>
    </cfRule>
    <cfRule type="containsText" dxfId="102" priority="92" operator="containsText" text="Situación">
      <formula>NOT(ISERROR(SEARCH("Situación",T13)))</formula>
    </cfRule>
    <cfRule type="containsText" dxfId="101" priority="93" operator="containsText" text="Mejorar">
      <formula>NOT(ISERROR(SEARCH("Mejorar",T13)))</formula>
    </cfRule>
    <cfRule type="containsText" dxfId="100" priority="94" operator="containsText" text="Corregir">
      <formula>NOT(ISERROR(SEARCH("Corregir",T13)))</formula>
    </cfRule>
    <cfRule type="containsText" dxfId="99" priority="95" operator="containsText" text="Situación">
      <formula>NOT(ISERROR(SEARCH("Situación",T13)))</formula>
    </cfRule>
  </conditionalFormatting>
  <conditionalFormatting sqref="S13">
    <cfRule type="containsText" dxfId="98" priority="114" operator="containsText" text="aceptáble">
      <formula>NOT(ISERROR(SEARCH("aceptáble",S13)))</formula>
    </cfRule>
    <cfRule type="containsText" dxfId="97" priority="115" operator="containsText" text="aceptablé">
      <formula>NOT(ISERROR(SEARCH("aceptablé",S13)))</formula>
    </cfRule>
    <cfRule type="containsText" dxfId="96" priority="116" operator="containsText" text="ACEPTABLE">
      <formula>NOT(ISERROR(SEARCH("ACEPTABLE",S13)))</formula>
    </cfRule>
    <cfRule type="containsText" dxfId="95" priority="117" operator="containsText" text="MEJORABLE">
      <formula>NOT(ISERROR(SEARCH("MEJORABLE",S13)))</formula>
    </cfRule>
    <cfRule type="containsText" dxfId="94" priority="118" operator="containsText" text="CONTROL">
      <formula>NOT(ISERROR(SEARCH("CONTROL",S13)))</formula>
    </cfRule>
    <cfRule type="containsText" dxfId="93" priority="119" operator="containsText" text="NO">
      <formula>NOT(ISERROR(SEARCH("NO",S13)))</formula>
    </cfRule>
    <cfRule type="containsText" dxfId="92" priority="120" operator="containsText" text="mejorable">
      <formula>NOT(ISERROR(SEARCH("mejorable",S13)))</formula>
    </cfRule>
    <cfRule type="containsText" dxfId="91" priority="121" operator="containsText" text="Aceptable">
      <formula>NOT(ISERROR(SEARCH("Aceptable",S13)))</formula>
    </cfRule>
    <cfRule type="containsText" dxfId="90" priority="122" operator="containsText" text="ACEPTABLE">
      <formula>NOT(ISERROR(SEARCH("ACEPTABLE",S13)))</formula>
    </cfRule>
    <cfRule type="containsText" dxfId="89" priority="123" operator="containsText" text="ACEPTABLE">
      <formula>NOT(ISERROR(SEARCH("ACEPTABLE",S13)))</formula>
    </cfRule>
    <cfRule type="containsText" dxfId="88" priority="124" operator="containsText" text="MEJORABLE">
      <formula>NOT(ISERROR(SEARCH("MEJORABLE",S13)))</formula>
    </cfRule>
    <cfRule type="containsText" dxfId="87" priority="125" operator="containsText" text="NO ACEPTABLE O ACEPTABLE">
      <formula>NOT(ISERROR(SEARCH("NO ACEPTABLE O ACEPTABLE",S13)))</formula>
    </cfRule>
    <cfRule type="containsText" dxfId="86" priority="126" operator="containsText" text="NO ACEPTABLE">
      <formula>NOT(ISERROR(SEARCH("NO ACEPTABLE",S13)))</formula>
    </cfRule>
    <cfRule type="colorScale" priority="127">
      <colorScale>
        <cfvo type="min"/>
        <cfvo type="percentile" val="50"/>
        <cfvo type="max"/>
        <color rgb="FFF8696B"/>
        <color rgb="FFFFEB84"/>
        <color rgb="FF63BE7B"/>
      </colorScale>
    </cfRule>
    <cfRule type="cellIs" dxfId="85" priority="128" stopIfTrue="1" operator="equal">
      <formula>"ACEPTABLE"</formula>
    </cfRule>
    <cfRule type="cellIs" dxfId="84" priority="129" stopIfTrue="1" operator="equal">
      <formula>"NO ACEPTABLE"</formula>
    </cfRule>
  </conditionalFormatting>
  <conditionalFormatting sqref="O11">
    <cfRule type="containsText" dxfId="83" priority="53" operator="containsText" text="MUY">
      <formula>NOT(ISERROR(SEARCH("MUY",O11)))</formula>
    </cfRule>
    <cfRule type="containsText" dxfId="82" priority="54" operator="containsText" text="BAJO">
      <formula>NOT(ISERROR(SEARCH("BAJO",O11)))</formula>
    </cfRule>
    <cfRule type="containsText" dxfId="81" priority="55" operator="containsText" text="MEDIO">
      <formula>NOT(ISERROR(SEARCH("MEDIO",O11)))</formula>
    </cfRule>
    <cfRule type="containsText" dxfId="80" priority="56" operator="containsText" text="MEDIO">
      <formula>NOT(ISERROR(SEARCH("MEDIO",O11)))</formula>
    </cfRule>
    <cfRule type="containsText" dxfId="79" priority="57" operator="containsText" text="ALTO">
      <formula>NOT(ISERROR(SEARCH("ALTO",O11)))</formula>
    </cfRule>
    <cfRule type="containsText" dxfId="78" priority="58" operator="containsText" text="MUY">
      <formula>NOT(ISERROR(SEARCH("MUY",O11)))</formula>
    </cfRule>
    <cfRule type="cellIs" dxfId="77" priority="70" stopIfTrue="1" operator="equal">
      <formula>"o"</formula>
    </cfRule>
  </conditionalFormatting>
  <conditionalFormatting sqref="R11">
    <cfRule type="containsText" dxfId="76" priority="68" operator="containsText" text="I">
      <formula>NOT(ISERROR(SEARCH("I",R11)))</formula>
    </cfRule>
    <cfRule type="cellIs" dxfId="75" priority="69" stopIfTrue="1" operator="equal">
      <formula>"O"</formula>
    </cfRule>
  </conditionalFormatting>
  <conditionalFormatting sqref="S11">
    <cfRule type="cellIs" dxfId="74" priority="67" stopIfTrue="1" operator="equal">
      <formula>"N0 Aceptable con control especifico"</formula>
    </cfRule>
  </conditionalFormatting>
  <conditionalFormatting sqref="Q11">
    <cfRule type="cellIs" dxfId="73" priority="63" operator="lessThan">
      <formula>150</formula>
    </cfRule>
    <cfRule type="cellIs" dxfId="72" priority="64" operator="greaterThan">
      <formula>599</formula>
    </cfRule>
    <cfRule type="cellIs" dxfId="71" priority="65" operator="greaterThan">
      <formula>149</formula>
    </cfRule>
    <cfRule type="cellIs" dxfId="70" priority="66" operator="lessThan">
      <formula>121</formula>
    </cfRule>
  </conditionalFormatting>
  <conditionalFormatting sqref="N11">
    <cfRule type="cellIs" dxfId="69" priority="44" operator="greaterThan">
      <formula>23</formula>
    </cfRule>
    <cfRule type="cellIs" dxfId="68" priority="45" operator="greaterThan">
      <formula>23</formula>
    </cfRule>
    <cfRule type="cellIs" dxfId="67" priority="59" operator="greaterThan">
      <formula>23</formula>
    </cfRule>
    <cfRule type="cellIs" dxfId="66" priority="60" operator="greaterThan">
      <formula>9</formula>
    </cfRule>
    <cfRule type="cellIs" dxfId="65" priority="61" operator="greaterThan">
      <formula>5</formula>
    </cfRule>
    <cfRule type="cellIs" dxfId="64" priority="62" operator="lessThan">
      <formula>5</formula>
    </cfRule>
  </conditionalFormatting>
  <conditionalFormatting sqref="T11">
    <cfRule type="containsText" dxfId="63" priority="46" operator="containsText" text="Salvo">
      <formula>NOT(ISERROR(SEARCH("Salvo",T11)))</formula>
    </cfRule>
    <cfRule type="containsText" dxfId="62" priority="47" operator="containsText" text="Mejorar">
      <formula>NOT(ISERROR(SEARCH("Mejorar",T11)))</formula>
    </cfRule>
    <cfRule type="containsText" dxfId="61" priority="48" operator="containsText" text="Corregir">
      <formula>NOT(ISERROR(SEARCH("Corregir",T11)))</formula>
    </cfRule>
    <cfRule type="containsText" dxfId="60" priority="49" operator="containsText" text="Situación">
      <formula>NOT(ISERROR(SEARCH("Situación",T11)))</formula>
    </cfRule>
    <cfRule type="containsText" dxfId="59" priority="50" operator="containsText" text="Mejorar">
      <formula>NOT(ISERROR(SEARCH("Mejorar",T11)))</formula>
    </cfRule>
    <cfRule type="containsText" dxfId="58" priority="51" operator="containsText" text="Corregir">
      <formula>NOT(ISERROR(SEARCH("Corregir",T11)))</formula>
    </cfRule>
    <cfRule type="containsText" dxfId="57" priority="52" operator="containsText" text="Situación">
      <formula>NOT(ISERROR(SEARCH("Situación",T11)))</formula>
    </cfRule>
  </conditionalFormatting>
  <conditionalFormatting sqref="S11">
    <cfRule type="containsText" dxfId="56" priority="71" operator="containsText" text="aceptáble">
      <formula>NOT(ISERROR(SEARCH("aceptáble",S11)))</formula>
    </cfRule>
    <cfRule type="containsText" dxfId="55" priority="72" operator="containsText" text="aceptablé">
      <formula>NOT(ISERROR(SEARCH("aceptablé",S11)))</formula>
    </cfRule>
    <cfRule type="containsText" dxfId="54" priority="73" operator="containsText" text="ACEPTABLE">
      <formula>NOT(ISERROR(SEARCH("ACEPTABLE",S11)))</formula>
    </cfRule>
    <cfRule type="containsText" dxfId="53" priority="74" operator="containsText" text="MEJORABLE">
      <formula>NOT(ISERROR(SEARCH("MEJORABLE",S11)))</formula>
    </cfRule>
    <cfRule type="containsText" dxfId="52" priority="75" operator="containsText" text="CONTROL">
      <formula>NOT(ISERROR(SEARCH("CONTROL",S11)))</formula>
    </cfRule>
    <cfRule type="containsText" dxfId="51" priority="76" operator="containsText" text="NO">
      <formula>NOT(ISERROR(SEARCH("NO",S11)))</formula>
    </cfRule>
    <cfRule type="containsText" dxfId="50" priority="77" operator="containsText" text="mejorable">
      <formula>NOT(ISERROR(SEARCH("mejorable",S11)))</formula>
    </cfRule>
    <cfRule type="containsText" dxfId="49" priority="78" operator="containsText" text="Aceptable">
      <formula>NOT(ISERROR(SEARCH("Aceptable",S11)))</formula>
    </cfRule>
    <cfRule type="containsText" dxfId="48" priority="79" operator="containsText" text="ACEPTABLE">
      <formula>NOT(ISERROR(SEARCH("ACEPTABLE",S11)))</formula>
    </cfRule>
    <cfRule type="containsText" dxfId="47" priority="80" operator="containsText" text="ACEPTABLE">
      <formula>NOT(ISERROR(SEARCH("ACEPTABLE",S11)))</formula>
    </cfRule>
    <cfRule type="containsText" dxfId="46" priority="81" operator="containsText" text="MEJORABLE">
      <formula>NOT(ISERROR(SEARCH("MEJORABLE",S11)))</formula>
    </cfRule>
    <cfRule type="containsText" dxfId="45" priority="82" operator="containsText" text="NO ACEPTABLE O ACEPTABLE">
      <formula>NOT(ISERROR(SEARCH("NO ACEPTABLE O ACEPTABLE",S11)))</formula>
    </cfRule>
    <cfRule type="containsText" dxfId="44" priority="83" operator="containsText" text="NO ACEPTABLE">
      <formula>NOT(ISERROR(SEARCH("NO ACEPTABLE",S11)))</formula>
    </cfRule>
    <cfRule type="colorScale" priority="84">
      <colorScale>
        <cfvo type="min"/>
        <cfvo type="percentile" val="50"/>
        <cfvo type="max"/>
        <color rgb="FFF8696B"/>
        <color rgb="FFFFEB84"/>
        <color rgb="FF63BE7B"/>
      </colorScale>
    </cfRule>
    <cfRule type="cellIs" dxfId="43" priority="85" stopIfTrue="1" operator="equal">
      <formula>"ACEPTABLE"</formula>
    </cfRule>
    <cfRule type="cellIs" dxfId="42" priority="86" stopIfTrue="1" operator="equal">
      <formula>"NO ACEPTABLE"</formula>
    </cfRule>
  </conditionalFormatting>
  <conditionalFormatting sqref="O16">
    <cfRule type="containsText" dxfId="41" priority="10" operator="containsText" text="MUY">
      <formula>NOT(ISERROR(SEARCH("MUY",O16)))</formula>
    </cfRule>
    <cfRule type="containsText" dxfId="40" priority="11" operator="containsText" text="BAJO">
      <formula>NOT(ISERROR(SEARCH("BAJO",O16)))</formula>
    </cfRule>
    <cfRule type="containsText" dxfId="39" priority="12" operator="containsText" text="MEDIO">
      <formula>NOT(ISERROR(SEARCH("MEDIO",O16)))</formula>
    </cfRule>
    <cfRule type="containsText" dxfId="38" priority="13" operator="containsText" text="MEDIO">
      <formula>NOT(ISERROR(SEARCH("MEDIO",O16)))</formula>
    </cfRule>
    <cfRule type="containsText" dxfId="37" priority="14" operator="containsText" text="ALTO">
      <formula>NOT(ISERROR(SEARCH("ALTO",O16)))</formula>
    </cfRule>
    <cfRule type="containsText" dxfId="36" priority="15" operator="containsText" text="MUY">
      <formula>NOT(ISERROR(SEARCH("MUY",O16)))</formula>
    </cfRule>
    <cfRule type="cellIs" dxfId="35" priority="27" stopIfTrue="1" operator="equal">
      <formula>"o"</formula>
    </cfRule>
  </conditionalFormatting>
  <conditionalFormatting sqref="R16">
    <cfRule type="containsText" dxfId="34" priority="25" operator="containsText" text="I">
      <formula>NOT(ISERROR(SEARCH("I",R16)))</formula>
    </cfRule>
    <cfRule type="cellIs" dxfId="33" priority="26" stopIfTrue="1" operator="equal">
      <formula>"O"</formula>
    </cfRule>
  </conditionalFormatting>
  <conditionalFormatting sqref="S16">
    <cfRule type="cellIs" dxfId="32" priority="24" stopIfTrue="1" operator="equal">
      <formula>"N0 Aceptable con control especifico"</formula>
    </cfRule>
  </conditionalFormatting>
  <conditionalFormatting sqref="Q16">
    <cfRule type="cellIs" dxfId="31" priority="20" operator="lessThan">
      <formula>150</formula>
    </cfRule>
    <cfRule type="cellIs" dxfId="30" priority="21" operator="greaterThan">
      <formula>599</formula>
    </cfRule>
    <cfRule type="cellIs" dxfId="29" priority="22" operator="greaterThan">
      <formula>149</formula>
    </cfRule>
    <cfRule type="cellIs" dxfId="28" priority="23" operator="lessThan">
      <formula>121</formula>
    </cfRule>
  </conditionalFormatting>
  <conditionalFormatting sqref="N16">
    <cfRule type="cellIs" dxfId="27" priority="1" operator="greaterThan">
      <formula>23</formula>
    </cfRule>
    <cfRule type="cellIs" dxfId="26" priority="2" operator="greaterThan">
      <formula>23</formula>
    </cfRule>
    <cfRule type="cellIs" dxfId="25" priority="16" operator="greaterThan">
      <formula>23</formula>
    </cfRule>
    <cfRule type="cellIs" dxfId="24" priority="17" operator="greaterThan">
      <formula>9</formula>
    </cfRule>
    <cfRule type="cellIs" dxfId="23" priority="18" operator="greaterThan">
      <formula>5</formula>
    </cfRule>
    <cfRule type="cellIs" dxfId="22" priority="19" operator="lessThan">
      <formula>5</formula>
    </cfRule>
  </conditionalFormatting>
  <conditionalFormatting sqref="T16">
    <cfRule type="containsText" dxfId="21" priority="3" operator="containsText" text="Salvo">
      <formula>NOT(ISERROR(SEARCH("Salvo",T16)))</formula>
    </cfRule>
    <cfRule type="containsText" dxfId="20" priority="4" operator="containsText" text="Mejorar">
      <formula>NOT(ISERROR(SEARCH("Mejorar",T16)))</formula>
    </cfRule>
    <cfRule type="containsText" dxfId="19" priority="5" operator="containsText" text="Corregir">
      <formula>NOT(ISERROR(SEARCH("Corregir",T16)))</formula>
    </cfRule>
    <cfRule type="containsText" dxfId="18" priority="6" operator="containsText" text="Situación">
      <formula>NOT(ISERROR(SEARCH("Situación",T16)))</formula>
    </cfRule>
    <cfRule type="containsText" dxfId="17" priority="7" operator="containsText" text="Mejorar">
      <formula>NOT(ISERROR(SEARCH("Mejorar",T16)))</formula>
    </cfRule>
    <cfRule type="containsText" dxfId="16" priority="8" operator="containsText" text="Corregir">
      <formula>NOT(ISERROR(SEARCH("Corregir",T16)))</formula>
    </cfRule>
    <cfRule type="containsText" dxfId="15" priority="9" operator="containsText" text="Situación">
      <formula>NOT(ISERROR(SEARCH("Situación",T16)))</formula>
    </cfRule>
  </conditionalFormatting>
  <conditionalFormatting sqref="S16">
    <cfRule type="containsText" dxfId="14" priority="28" operator="containsText" text="aceptáble">
      <formula>NOT(ISERROR(SEARCH("aceptáble",S16)))</formula>
    </cfRule>
    <cfRule type="containsText" dxfId="13" priority="29" operator="containsText" text="aceptablé">
      <formula>NOT(ISERROR(SEARCH("aceptablé",S16)))</formula>
    </cfRule>
    <cfRule type="containsText" dxfId="12" priority="30" operator="containsText" text="ACEPTABLE">
      <formula>NOT(ISERROR(SEARCH("ACEPTABLE",S16)))</formula>
    </cfRule>
    <cfRule type="containsText" dxfId="11" priority="31" operator="containsText" text="MEJORABLE">
      <formula>NOT(ISERROR(SEARCH("MEJORABLE",S16)))</formula>
    </cfRule>
    <cfRule type="containsText" dxfId="10" priority="32" operator="containsText" text="CONTROL">
      <formula>NOT(ISERROR(SEARCH("CONTROL",S16)))</formula>
    </cfRule>
    <cfRule type="containsText" dxfId="9" priority="33" operator="containsText" text="NO">
      <formula>NOT(ISERROR(SEARCH("NO",S16)))</formula>
    </cfRule>
    <cfRule type="containsText" dxfId="8" priority="34" operator="containsText" text="mejorable">
      <formula>NOT(ISERROR(SEARCH("mejorable",S16)))</formula>
    </cfRule>
    <cfRule type="containsText" dxfId="7" priority="35" operator="containsText" text="Aceptable">
      <formula>NOT(ISERROR(SEARCH("Aceptable",S16)))</formula>
    </cfRule>
    <cfRule type="containsText" dxfId="6" priority="36" operator="containsText" text="ACEPTABLE">
      <formula>NOT(ISERROR(SEARCH("ACEPTABLE",S16)))</formula>
    </cfRule>
    <cfRule type="containsText" dxfId="5" priority="37" operator="containsText" text="ACEPTABLE">
      <formula>NOT(ISERROR(SEARCH("ACEPTABLE",S16)))</formula>
    </cfRule>
    <cfRule type="containsText" dxfId="4" priority="38" operator="containsText" text="MEJORABLE">
      <formula>NOT(ISERROR(SEARCH("MEJORABLE",S16)))</formula>
    </cfRule>
    <cfRule type="containsText" dxfId="3" priority="39" operator="containsText" text="NO ACEPTABLE O ACEPTABLE">
      <formula>NOT(ISERROR(SEARCH("NO ACEPTABLE O ACEPTABLE",S16)))</formula>
    </cfRule>
    <cfRule type="containsText" dxfId="2" priority="40" operator="containsText" text="NO ACEPTABLE">
      <formula>NOT(ISERROR(SEARCH("NO ACEPTABLE",S16)))</formula>
    </cfRule>
    <cfRule type="colorScale" priority="41">
      <colorScale>
        <cfvo type="min"/>
        <cfvo type="percentile" val="50"/>
        <cfvo type="max"/>
        <color rgb="FFF8696B"/>
        <color rgb="FFFFEB84"/>
        <color rgb="FF63BE7B"/>
      </colorScale>
    </cfRule>
    <cfRule type="cellIs" dxfId="1" priority="42" stopIfTrue="1" operator="equal">
      <formula>"ACEPTABLE"</formula>
    </cfRule>
    <cfRule type="cellIs" dxfId="0" priority="43" stopIfTrue="1" operator="equal">
      <formula>"NO ACEPTABLE"</formula>
    </cfRule>
  </conditionalFormatting>
  <dataValidations count="12">
    <dataValidation type="list" allowBlank="1" showInputMessage="1" showErrorMessage="1" sqref="H14 V15">
      <formula1>IF(G14="biologico",biologico,IF(G14="quimico",quimico,IF(G14="fisico",fisico,IF(G14="ERGONOMICO",m,IF(G14="seguridad",seguridad,IF(G14="publico",publico,IF(G14="psicolaboral",tresddd,IF(G14="saneamiento",saneamiento,fiqui))))))))</formula1>
    </dataValidation>
    <dataValidation type="list" allowBlank="1" showInputMessage="1" showErrorMessage="1" sqref="W5:W10 W12:W15 W17">
      <formula1>$U$22:$U$23</formula1>
    </dataValidation>
    <dataValidation type="list" allowBlank="1" showInputMessage="1" showErrorMessage="1" errorTitle="VALOR NO VALIDO" promptTitle="VALORES NIVEL DE EXPOSICIÓN" sqref="M5:M10 M12:M15 M17">
      <formula1>$AF$26:$AF$29</formula1>
    </dataValidation>
    <dataValidation type="list" allowBlank="1" showInputMessage="1" showErrorMessage="1" sqref="P5:P10 P12:P15 P17">
      <formula1>$AG$26:$AG$29</formula1>
    </dataValidation>
    <dataValidation type="list" allowBlank="1" showInputMessage="1" showErrorMessage="1" errorTitle="ESTE VALOR NO ES ACEPTADO" sqref="L5:L10 L12:L15 L17">
      <formula1>$AE$25:$AE$28</formula1>
    </dataValidation>
    <dataValidation type="list" allowBlank="1" showInputMessage="1" showErrorMessage="1" errorTitle="ESTE VALOR NO ES ACEPTADO" sqref="L11">
      <formula1>$AE$25:$AE$34</formula1>
    </dataValidation>
    <dataValidation type="list" allowBlank="1" showInputMessage="1" showErrorMessage="1" sqref="G11 E11 W11 G16">
      <formula1>#REF!</formula1>
    </dataValidation>
    <dataValidation type="list" allowBlank="1" showInputMessage="1" showErrorMessage="1" sqref="P11">
      <formula1>$AG$26:$AG$26</formula1>
    </dataValidation>
    <dataValidation type="list" allowBlank="1" showInputMessage="1" showErrorMessage="1" errorTitle="VALOR NO VALIDO" promptTitle="VALORES NIVEL DE EXPOSICIÓN" sqref="M11">
      <formula1>$AF$26:$AF$26</formula1>
    </dataValidation>
    <dataValidation type="list" allowBlank="1" showInputMessage="1" showErrorMessage="1" sqref="P16">
      <formula1>$AG$25:$AG$25</formula1>
    </dataValidation>
    <dataValidation type="list" allowBlank="1" showInputMessage="1" showErrorMessage="1" errorTitle="VALOR NO VALIDO" promptTitle="VALORES NIVEL DE EXPOSICIÓN" sqref="M16">
      <formula1>$AF$25:$AF$25</formula1>
    </dataValidation>
    <dataValidation type="list" allowBlank="1" showInputMessage="1" showErrorMessage="1" errorTitle="ESTE VALOR NO ES ACEPTADO" sqref="L16">
      <formula1>$AE$24:$AE$32</formula1>
    </dataValidation>
  </dataValidations>
  <pageMargins left="0.7" right="0.7" top="0.75" bottom="0.75" header="0.3" footer="0.3"/>
  <pageSetup scale="17"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Hoja2</vt:lpstr>
      <vt:lpstr>Hoja2!Área_de_impresión</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TUPTC</cp:lastModifiedBy>
  <cp:lastPrinted>2022-10-26T21:41:17Z</cp:lastPrinted>
  <dcterms:created xsi:type="dcterms:W3CDTF">2005-12-09T20:52:39Z</dcterms:created>
  <dcterms:modified xsi:type="dcterms:W3CDTF">2024-06-26T15:04:59Z</dcterms:modified>
</cp:coreProperties>
</file>