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C:\Uptc\2. Sig\Matrices\Matrices 2024\SUBIR\"/>
    </mc:Choice>
  </mc:AlternateContent>
  <bookViews>
    <workbookView xWindow="0" yWindow="0" windowWidth="21600" windowHeight="9600" tabRatio="875"/>
  </bookViews>
  <sheets>
    <sheet name="Hoja2" sheetId="12" r:id="rId1"/>
  </sheets>
  <externalReferences>
    <externalReference r:id="rId2"/>
    <externalReference r:id="rId3"/>
  </externalReferences>
  <definedNames>
    <definedName name="_xlnm.Print_Area" localSheetId="0">Hoja2!$A$1:$AC$26</definedName>
    <definedName name="biologico">#REF!</definedName>
    <definedName name="fiqui">#REF!</definedName>
    <definedName name="fisico">#REF!</definedName>
    <definedName name="m">[1]Hoja3!$B$54:$B$61</definedName>
    <definedName name="ND">#REF!</definedName>
    <definedName name="OPERATIVO">#REF!</definedName>
    <definedName name="publico">#REF!</definedName>
    <definedName name="quimico">#REF!</definedName>
    <definedName name="saneamiento">#REF!</definedName>
    <definedName name="seguridad">#REF!</definedName>
    <definedName name="tresddd">[2]Hoja3!$B$84:$B$89</definedName>
  </definedNames>
  <calcPr calcId="162913"/>
</workbook>
</file>

<file path=xl/calcChain.xml><?xml version="1.0" encoding="utf-8"?>
<calcChain xmlns="http://schemas.openxmlformats.org/spreadsheetml/2006/main">
  <c r="Q16" i="12" l="1"/>
  <c r="R16" i="12" s="1"/>
  <c r="S16" i="12" s="1"/>
  <c r="T16" i="12" s="1"/>
  <c r="N16" i="12"/>
  <c r="O16" i="12" s="1"/>
  <c r="N9" i="12"/>
  <c r="Q9" i="12" s="1"/>
  <c r="R9" i="12" s="1"/>
  <c r="S9" i="12" s="1"/>
  <c r="T9" i="12" s="1"/>
  <c r="O9" i="12" l="1"/>
  <c r="N17" i="12"/>
  <c r="O17" i="12" s="1"/>
  <c r="N15" i="12"/>
  <c r="Q15" i="12" s="1"/>
  <c r="R15" i="12" s="1"/>
  <c r="S15" i="12" s="1"/>
  <c r="T15" i="12" s="1"/>
  <c r="N14" i="12"/>
  <c r="O14" i="12" s="1"/>
  <c r="N13" i="12"/>
  <c r="Q13" i="12" s="1"/>
  <c r="R13" i="12" s="1"/>
  <c r="S13" i="12" s="1"/>
  <c r="T13" i="12" s="1"/>
  <c r="N12" i="12"/>
  <c r="O12" i="12" s="1"/>
  <c r="N11" i="12"/>
  <c r="Q11" i="12" s="1"/>
  <c r="R11" i="12" s="1"/>
  <c r="S11" i="12" s="1"/>
  <c r="T11" i="12" s="1"/>
  <c r="N10" i="12"/>
  <c r="O10" i="12" s="1"/>
  <c r="N8" i="12"/>
  <c r="Q8" i="12" s="1"/>
  <c r="R8" i="12" s="1"/>
  <c r="S8" i="12" s="1"/>
  <c r="T8" i="12" s="1"/>
  <c r="N7" i="12"/>
  <c r="O7" i="12" s="1"/>
  <c r="N6" i="12"/>
  <c r="Q6" i="12" s="1"/>
  <c r="R6" i="12" s="1"/>
  <c r="S6" i="12" s="1"/>
  <c r="T6" i="12" s="1"/>
  <c r="N5" i="12"/>
  <c r="O5" i="12" s="1"/>
  <c r="Q5" i="12" l="1"/>
  <c r="R5" i="12" s="1"/>
  <c r="S5" i="12" s="1"/>
  <c r="T5" i="12" s="1"/>
  <c r="Q12" i="12"/>
  <c r="R12" i="12" s="1"/>
  <c r="S12" i="12" s="1"/>
  <c r="T12" i="12" s="1"/>
  <c r="Q10" i="12"/>
  <c r="R10" i="12" s="1"/>
  <c r="S10" i="12" s="1"/>
  <c r="T10" i="12" s="1"/>
  <c r="Q14" i="12"/>
  <c r="R14" i="12" s="1"/>
  <c r="S14" i="12" s="1"/>
  <c r="T14" i="12" s="1"/>
  <c r="Q7" i="12"/>
  <c r="R7" i="12" s="1"/>
  <c r="S7" i="12" s="1"/>
  <c r="T7" i="12" s="1"/>
  <c r="Q17" i="12"/>
  <c r="R17" i="12" s="1"/>
  <c r="S17" i="12" s="1"/>
  <c r="T17" i="12" s="1"/>
  <c r="O6" i="12"/>
  <c r="O8" i="12"/>
  <c r="O11" i="12"/>
  <c r="O13" i="12"/>
  <c r="O15" i="12"/>
</calcChain>
</file>

<file path=xl/comments1.xml><?xml version="1.0" encoding="utf-8"?>
<comments xmlns="http://schemas.openxmlformats.org/spreadsheetml/2006/main">
  <authors>
    <author>TOSHIBA</author>
    <author>sarmientov</author>
  </authors>
  <commentList>
    <comment ref="L3" authorId="0" shapeId="0">
      <text>
        <r>
          <rPr>
            <b/>
            <sz val="12"/>
            <color indexed="81"/>
            <rFont val="Tahoma"/>
            <family val="2"/>
          </rPr>
          <t xml:space="preserve"> MUY ALTO 10 Se ha(n) detectado peligro(s) que determina(n) como posible la generación de  incidentes o consecuencias muy significativas,  o la eficacia del conjunto de medidas preventivas existentes respecto al riesgo es nula o no existe, o ambos.
ALTO 6  Se ha(n) detectado algún(os) peligro(s) que pueden dar lugar a consecuencias significativa(s), o la eficacia del conjunto de medidas preventivas existentes es baja, o ambos.
MEDIO 2   Se han detectado peligros que pueden dar lugar a consecuencias poco significativa(s) o de menor importancia, o la eficacia del conjunto de medidas preventivas existentes es moderada, o ambos.
BAJO 1 No se ha detectado anomalía destacable alguna, o la eficacia del conjunto de medidas preventivas existentes es alta, o ambos. El riesgo está controlado.</t>
        </r>
      </text>
    </comment>
    <comment ref="M3" authorId="0" shapeId="0">
      <text>
        <r>
          <rPr>
            <b/>
            <sz val="14"/>
            <color indexed="81"/>
            <rFont val="Tahoma"/>
            <family val="2"/>
          </rPr>
          <t>CONTINUA 4   La situación de exposición se presenta sin interrupción o varias veces con tiempo prolongado durante la jornada laboral.
FRECUENTE 3    La situación de exposición se presenta varias veces durante la jornada laboral por tiempos cortos.
OCASIONAL 2   La situación de exposición se presenta alguna vez durante la jornada laboral y por un periodo de tiempo corto.
ESPORÁDICA 1    La situación de exposición se presenta de manera eventual.</t>
        </r>
        <r>
          <rPr>
            <sz val="14"/>
            <color indexed="81"/>
            <rFont val="Tahoma"/>
            <family val="2"/>
          </rPr>
          <t xml:space="preserve">
</t>
        </r>
      </text>
    </comment>
    <comment ref="O3" authorId="0" shapeId="0">
      <text>
        <r>
          <rPr>
            <b/>
            <sz val="12"/>
            <color indexed="81"/>
            <rFont val="Tahoma"/>
            <family val="2"/>
          </rPr>
          <t>MUY ALTO  Situación deficiente con exposición continua, o muy deficiente con exposición frecuente.
Normalmente la materialización del riesgo ocurre con frecuencia. 
ALTO   Situación deficiente con exposición frecuente u ocasional, o bien situación muy deficiente con exposición ocasional o esporádica. La materialización del Riesgo es posible que suceda varias veces en la vida laboral
MEDIO   Situación deficiente con exposición esporádica, o bien situación mejorable con exposición continuada o frecuente. Es posible que suceda el daño alguna vez.
BAJO    Situación mejorable con exposición ocasional o esporádica, o situación sin anomalía destacable con cualquier nivel de exposición. No es esperable que se materialice el riesgo, aunque puede ser concebible.</t>
        </r>
      </text>
    </comment>
    <comment ref="P3" authorId="0" shapeId="0">
      <text>
        <r>
          <rPr>
            <b/>
            <sz val="14"/>
            <color indexed="81"/>
            <rFont val="Tahoma"/>
            <family val="2"/>
          </rPr>
          <t xml:space="preserve">MORTAL O CATASTRÓFICO 100  Muerte 
MUY GRAVE 60 Lesiones o enfermedades graves irreparables (Incapacidad permanente parcial o invalidez) 
GRAVE 25    Lesiones o enfermedades con incapacidad laboral temporal (ILT)
LEVE 10 Lesiones o enfermedades que no requieren hospitalización
</t>
        </r>
      </text>
    </comment>
    <comment ref="X4" authorId="1" shapeId="0">
      <text>
        <r>
          <rPr>
            <b/>
            <sz val="14"/>
            <color indexed="81"/>
            <rFont val="Tahoma"/>
            <family val="2"/>
          </rPr>
          <t xml:space="preserve">
Eliminación:</t>
        </r>
        <r>
          <rPr>
            <sz val="14"/>
            <color indexed="81"/>
            <rFont val="Tahoma"/>
            <family val="2"/>
          </rPr>
          <t xml:space="preserve"> Modificar un diseño para eliminar el peligro.
</t>
        </r>
        <r>
          <rPr>
            <b/>
            <sz val="14"/>
            <color indexed="81"/>
            <rFont val="Tahoma"/>
            <family val="2"/>
          </rPr>
          <t>Ejemplo:</t>
        </r>
        <r>
          <rPr>
            <sz val="14"/>
            <color indexed="81"/>
            <rFont val="Tahoma"/>
            <family val="2"/>
          </rPr>
          <t xml:space="preserve"> introducir dispositivos mecánicos de alzamiento para eliminar el peligro de manipulación manual. </t>
        </r>
      </text>
    </comment>
    <comment ref="Y4" authorId="1" shapeId="0">
      <text>
        <r>
          <rPr>
            <sz val="14"/>
            <color indexed="81"/>
            <rFont val="Tahoma"/>
            <family val="2"/>
          </rPr>
          <t xml:space="preserve">
</t>
        </r>
        <r>
          <rPr>
            <b/>
            <sz val="14"/>
            <color indexed="81"/>
            <rFont val="Tahoma"/>
            <family val="2"/>
          </rPr>
          <t xml:space="preserve">Sustitución:  </t>
        </r>
        <r>
          <rPr>
            <sz val="14"/>
            <color indexed="81"/>
            <rFont val="Tahoma"/>
            <family val="2"/>
          </rPr>
          <t xml:space="preserve">Reemplazar por un material menos peligroso o reducir la energía del sistema
</t>
        </r>
        <r>
          <rPr>
            <b/>
            <sz val="14"/>
            <color indexed="81"/>
            <rFont val="Tahoma"/>
            <family val="2"/>
          </rPr>
          <t>Ejemplo:</t>
        </r>
        <r>
          <rPr>
            <sz val="14"/>
            <color indexed="81"/>
            <rFont val="Tahoma"/>
            <family val="2"/>
          </rPr>
          <t xml:space="preserve"> reducir la fuerza, el amperaje, la presión, la temperatura, etc.</t>
        </r>
      </text>
    </comment>
    <comment ref="Z4" authorId="1" shapeId="0">
      <text>
        <r>
          <rPr>
            <b/>
            <sz val="14"/>
            <color indexed="81"/>
            <rFont val="Tahoma"/>
            <family val="2"/>
          </rPr>
          <t xml:space="preserve">
Controles de ingeniería:  </t>
        </r>
        <r>
          <rPr>
            <sz val="14"/>
            <color indexed="81"/>
            <rFont val="Tahoma"/>
            <family val="2"/>
          </rPr>
          <t>Instalar sistemas de ventilación, protección para las máquinas, enclavamiento, cerramientos acústicos, etc.</t>
        </r>
      </text>
    </comment>
    <comment ref="AA4" authorId="1" shapeId="0">
      <text>
        <r>
          <rPr>
            <sz val="14"/>
            <color indexed="81"/>
            <rFont val="Tahoma"/>
            <family val="2"/>
          </rPr>
          <t xml:space="preserve">
</t>
        </r>
        <r>
          <rPr>
            <b/>
            <sz val="14"/>
            <color indexed="81"/>
            <rFont val="Tahoma"/>
            <family val="2"/>
          </rPr>
          <t xml:space="preserve">Controles Administrativos, señalización, advertencias: </t>
        </r>
        <r>
          <rPr>
            <sz val="14"/>
            <color indexed="81"/>
            <rFont val="Tahoma"/>
            <family val="2"/>
          </rPr>
          <t>Instalación de alarmas, procedimientos de seguridad, inspecciones de los equipos, controles de acceso, capacitación del personal, etc.</t>
        </r>
      </text>
    </comment>
    <comment ref="AB4" authorId="1" shapeId="0">
      <text>
        <r>
          <rPr>
            <b/>
            <sz val="14"/>
            <color indexed="81"/>
            <rFont val="Tahoma"/>
            <family val="2"/>
          </rPr>
          <t xml:space="preserve">Equipos/ elementos de protección personal: </t>
        </r>
        <r>
          <rPr>
            <sz val="14"/>
            <color indexed="81"/>
            <rFont val="Tahoma"/>
            <family val="2"/>
          </rPr>
          <t>Gafas de seguridad, protección auditiva, máscaras faciales, sistemas de detención de caídas, respiradores, guantes, etc.</t>
        </r>
      </text>
    </comment>
  </commentList>
</comments>
</file>

<file path=xl/sharedStrings.xml><?xml version="1.0" encoding="utf-8"?>
<sst xmlns="http://schemas.openxmlformats.org/spreadsheetml/2006/main" count="272" uniqueCount="106">
  <si>
    <t>ACTIVIDADES</t>
  </si>
  <si>
    <t>PROCESO</t>
  </si>
  <si>
    <t>NIVEL DE DEFICIENCIA</t>
  </si>
  <si>
    <t>NIVEL DE CONSECUENCIA</t>
  </si>
  <si>
    <t>ACEPTABILIDAD DEL RIESGO</t>
  </si>
  <si>
    <t>NIVEL DE EXPOSICIÓN</t>
  </si>
  <si>
    <t>INTERPRETACIÓN DE NIVEL DE RIESGO</t>
  </si>
  <si>
    <t>PELIGRO</t>
  </si>
  <si>
    <t>CONTROLES EXISTENTES</t>
  </si>
  <si>
    <t>FUENTE</t>
  </si>
  <si>
    <t xml:space="preserve">MEDIO </t>
  </si>
  <si>
    <t>INDIVIDUO</t>
  </si>
  <si>
    <t>CRITERIOS PARA ESTABLECER CONTROLES</t>
  </si>
  <si>
    <t>NRO DE EXPUESTOS</t>
  </si>
  <si>
    <t>EQUIPOS / EPP</t>
  </si>
  <si>
    <t xml:space="preserve">EXISTENCIA REQUISITO LEGAL ESPECÍFICO ASOCIADO  </t>
  </si>
  <si>
    <t xml:space="preserve"> EFECTOS POSIBLES</t>
  </si>
  <si>
    <t>ZONA / LUGAR</t>
  </si>
  <si>
    <t xml:space="preserve">DESCRIPCIÓN </t>
  </si>
  <si>
    <t xml:space="preserve">CLASIFICACIÓN </t>
  </si>
  <si>
    <t>EVALUACIÓN DEL RIESGO</t>
  </si>
  <si>
    <t>NIVEL DE PROBABILIDAD (NDXNE)</t>
  </si>
  <si>
    <t>PEOR CONSECUENCIA</t>
  </si>
  <si>
    <t>ELIMINACIÓN</t>
  </si>
  <si>
    <t>SUSTITUCIÓN</t>
  </si>
  <si>
    <t>CONTROLES DE INGENIERÍA</t>
  </si>
  <si>
    <t>INTERPRETACIÓN DEL NIVEL DE PROBABILIDAD</t>
  </si>
  <si>
    <t>NIVEL DE RIESGO (NR) E INTERVENCIÓN</t>
  </si>
  <si>
    <t>SIGNIFICADO DEL NIVEL DE RIESGO</t>
  </si>
  <si>
    <t>CONTROLES ADMINISTRATIVOS,  ADVERTENCIA.</t>
  </si>
  <si>
    <t>RUNIARIO           (SI O NO)</t>
  </si>
  <si>
    <t>VALORACIÓN DEL RIESGO</t>
  </si>
  <si>
    <t>MEDIDAS DE INTERVENCIÓN</t>
  </si>
  <si>
    <t>Físico</t>
  </si>
  <si>
    <t>Psicosocial</t>
  </si>
  <si>
    <t>Biomecánico</t>
  </si>
  <si>
    <t>Fenómenos Naturales</t>
  </si>
  <si>
    <t>SI</t>
  </si>
  <si>
    <t>TAREAS</t>
  </si>
  <si>
    <t>MACROPROCESO: PLANEACION Y MEJORAMIENTO CONTINUO 
PROCESO: DIRECCIONAMIENTO DEL SIG
PROCEDIMIENTO : IDENTIFICACION DE PELIGROS, VALORACION DE RIESGOS Y DETERMINACION DE CONTROLES 
FORMATO : MATRIZ DE IDENTIFICACION DE PELIGROS, VALORACION DE RIESGOS Y DETERMINACION DE CONTROLES 
Código : P-DS-P10-F03 Versión : 05</t>
  </si>
  <si>
    <t>Biológico</t>
  </si>
  <si>
    <t>Conjuntivitis, Fatiga Visuales, Manchas en la piel, Disconfort, disminución del rendimiento laboral, cefalea, Fatiga visual, pérdida de la concentración</t>
  </si>
  <si>
    <t>Ansiedad, depresión , agresión, estrés, fatiga he irritabilidad</t>
  </si>
  <si>
    <t>N/E</t>
  </si>
  <si>
    <t xml:space="preserve">Capacitación sobre maneras de afrontar esta situación 
Capacitación cuidado de salud mental 
y campañas emitidas por la ARL </t>
  </si>
  <si>
    <t>Gestión de Servicios de Extensión</t>
  </si>
  <si>
    <t xml:space="preserve">Presta el servicio de asesoramiento y acompañamiento judicial y extrajudicial y centro de conciliación </t>
  </si>
  <si>
    <t xml:space="preserve">Presta el servicio de asesoramiento y acompañamiento judicial y extrajudicial en las diferentes áreas del Derecho a la comunidad Boyacense de estratos socioeconómicos 1 y 2 </t>
  </si>
  <si>
    <t xml:space="preserve">Movimientos repetitivos por digitación </t>
  </si>
  <si>
    <t xml:space="preserve">Esfuerzo visual por desarrollar actividades de computo </t>
  </si>
  <si>
    <t>Levantamiento de cajas que contienen varias carpetas</t>
  </si>
  <si>
    <t>Dolores musculo esqueléticos,  síndrome del túnel del carpo bilateral y tendinitis</t>
  </si>
  <si>
    <t>Fatiga visual, visión borrosa, dolor de cabeza, mareos</t>
  </si>
  <si>
    <t xml:space="preserve">Se realiza mediciones higiénicas de iluminación </t>
  </si>
  <si>
    <t xml:space="preserve">Se realiza mediciones higiénicas de iluminación en cada puesto de trabajo </t>
  </si>
  <si>
    <t>Ansiedad, depresión , agresión, estrés, fatiga e irritabilidad</t>
  </si>
  <si>
    <t>Congestión nasal, irritación en los ojos o irritación en la piel, micosis.</t>
  </si>
  <si>
    <t>Lesiones osteo musculares, dorsales, hernias discales, golpes, traumas</t>
  </si>
  <si>
    <t xml:space="preserve">Realizar pausas mentales, capacitación en higiene postural y pausas activas y realizar seguimiento en el programa de promoción y prevención </t>
  </si>
  <si>
    <t>Accidentes graves y /o mortales, lesiones de importancia, incapacidades, fracturas</t>
  </si>
  <si>
    <t>Se realiza socialización  sobre prevención del peligro</t>
  </si>
  <si>
    <t>Accidentes de trabajo mortales</t>
  </si>
  <si>
    <t xml:space="preserve">Fomentar el reporte de condiciones inseguras y reporte de incidentes o accidentes de trabajo y realizar seguimiento en el programa de control de condiciones inseguras. </t>
  </si>
  <si>
    <t>Ansiedad, temor, lesiones leves y graves</t>
  </si>
  <si>
    <t>Instalación de cámaras de seguridad</t>
  </si>
  <si>
    <t>Debido a la ubicación geográfica del departamento y del Municipio  se presenta una vulnerabilidad media a la existencia de sismos</t>
  </si>
  <si>
    <t>Lesiones graves y mortales, ansiedad, temor, angustia</t>
  </si>
  <si>
    <t>Instalación de equipos para la atención de emergencias</t>
  </si>
  <si>
    <t>Diseño y socialización de planes de emergencia para la Casa de la Mujer</t>
  </si>
  <si>
    <t>Dotación establecida para Brigadistas (Ver matriz EPP)</t>
  </si>
  <si>
    <t>Condiciones de seguridad</t>
  </si>
  <si>
    <t>Cansancio, varices, Lesiones Osteomusculares de diversa magnitud y severidad.</t>
  </si>
  <si>
    <t xml:space="preserve">Los funcionarios puede tomar 15 min de descanso en cada jornada y se realiza exámenes médicos periódicos </t>
  </si>
  <si>
    <t xml:space="preserve">Gestionar  capacitación en  higiene postural y generar hábitos de orden, limpieza y aseo de puestos de trabajo y realizar seguimiento en el programa para la prevención de lesiones Osteomusculares </t>
  </si>
  <si>
    <t xml:space="preserve">Se realizan pausas activas y se realiza exámenes médicos periódicos </t>
  </si>
  <si>
    <t xml:space="preserve">Realizar pausas activas y generar estrategias de formación, educación y comunicación frente a enfermedades Osteomusculares y realizar seguimiento en el programa para la prevención de lesiones Osteomusculares </t>
  </si>
  <si>
    <t>Área con poca iluminación, se requiere de iluminación artificial durante todo el día.</t>
  </si>
  <si>
    <t xml:space="preserve">Se realizo la encuesta de riesgo psicosocial de la Universidad Javeriana </t>
  </si>
  <si>
    <t xml:space="preserve">Entrega de bata, guantes de látex o nitrilo y tapabocas </t>
  </si>
  <si>
    <t xml:space="preserve">Dotar de guantes de látex, protección respiratorias para material partículado y bata </t>
  </si>
  <si>
    <t xml:space="preserve">Se realiza exámenes médicos periódicos </t>
  </si>
  <si>
    <t xml:space="preserve">Capacitación en manipulación de cargas, realizar jornadas de orden , limpieza y aseo en puestos de trabajo y ubicar de manera adecuada cajas mas pesadas debajo de los estantes y gestionar la entrega de archivo antiguo. </t>
  </si>
  <si>
    <t>Barrio Maldonado - Consultorio
jurídico y Centro de conciliación “Armando Suescún Monroy”, Carrera
9 No. 28 A - 29</t>
  </si>
  <si>
    <t xml:space="preserve">Posiciones  prolongadas </t>
  </si>
  <si>
    <t>Congestión nasal, irritación en los ojos o irritación en la piel, micosis, gripas frecuentes</t>
  </si>
  <si>
    <t>Manipulación de papel, expedientes, carpetas que pueden contener ácaros y/o hongos, atención al público, humedad en el archivo</t>
  </si>
  <si>
    <t>Seguir las recomendaciones dadas en los resultados dados  de las mediciones higiénicas realizadas, cambios pendientes por parte del área de Planeación y Servicios Generales</t>
  </si>
  <si>
    <t>Atención al público interno y externo y línea telefónica. Se eliminó la vigilancia en el sitio ocasionando malestar en trabajadores y estudiantes, demoras en los pagos</t>
  </si>
  <si>
    <t xml:space="preserve">Realizar capacitaciones en pausas activas, higiene postural y seguimiento en las actividades establecidas en el programa de riesgo psicosocial. </t>
  </si>
  <si>
    <t>Se pueden ver expuestos a  peligros públicos por la falta  de control de ingreso de personal a la casa y desplazamientos a otras entidades y Jornadas de Extensión con equipos de computo</t>
  </si>
  <si>
    <t>Se pueden ver expuestos a accidentes de transito al realizar desplazamientos fuera de las instalaciones del Consultorio y Centro por el desarrollo de sus funciones y participación en jornadas de Extensión</t>
  </si>
  <si>
    <t>Exposición a estrés laboral ocasionado por la sobrecarga de funciones internas y externas para el cumplimiento de metas y tiempos, falta de Tecnología para el desarrollo de actividades</t>
  </si>
  <si>
    <t>Realización de mediciones higiénicas</t>
  </si>
  <si>
    <t>Fomentar el reporte de actos y condiciones inseguras e incidentes o accidentes de trabajo, capacitación  sobre la exposición a factores de riesgo biológicos y uso adecuado de los EPP. Dar cumplimiento a las recomendaciones establecidas en las mediciones higiénicas realizadas en el área. Fumigación en espacios donde se almacenan documentos</t>
  </si>
  <si>
    <t>Realizar actividades individuales en afrontamiento en situaciones de estrés, informar sobre cambios de hábitos o comportamientos que puedan afectar la salud y el ambiente familiar, realizar actividades deportivas o aquellas que lo conlleven a relajación muscular y mental. Solicitud al Departamento de las TICS, sobre el mejoramiento de la estructura de Internet</t>
  </si>
  <si>
    <t>Socialización y capacitación al personal en Plan de Gestión del riesgo y desastres. Realización y participación en simulacros de emergencia. Formar a los funcionarios en atención básica en primeros auxilios</t>
  </si>
  <si>
    <t>Atención a personas en situación de discapacidad  (visual, auditivo, de escucha)</t>
  </si>
  <si>
    <t>Ansiedad, angustia, malestar para el trabajador y el usuario en situación de discapacidad</t>
  </si>
  <si>
    <t>N/A</t>
  </si>
  <si>
    <t>Ansiedad, depresión , agresión, estrés, fatiga he irritabilidad.</t>
  </si>
  <si>
    <t>Solicitar el acompañamiento de Bienestar Universitario, al momento de recibir visitas por personas  en situación de discapacidad  (visual, auditivo, de escucha), con el fin de que asistan los profesionales capacitados para poder brindar el servicio de manera correcta, prestando todo el apoyo necesario al usuario</t>
  </si>
  <si>
    <t>Peligros locativos generados por el ingreso de personas con movilidad reducida, debido a que no se cuenta con espacios como rampas en las cuales puedan realizar el movimiento libremente.</t>
  </si>
  <si>
    <t>Condiciones de Seguridad</t>
  </si>
  <si>
    <t>Denuncias, caídas de  personas, golpes o lesiones</t>
  </si>
  <si>
    <t>Demandas, quejas, accidentes de origen común a personas externas</t>
  </si>
  <si>
    <t>Solicitar al Departamento de Planeación el estudio de la infraestructura de las Unidades de Extensión, en donde se habilite ingresos para las personas que tengan restricción de movilidad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</si>
</sst>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0"/>
      <name val="Arial"/>
    </font>
    <font>
      <sz val="10"/>
      <name val="Arial"/>
      <family val="2"/>
    </font>
    <font>
      <b/>
      <sz val="14"/>
      <color indexed="81"/>
      <name val="Tahoma"/>
      <family val="2"/>
    </font>
    <font>
      <b/>
      <sz val="12"/>
      <color indexed="81"/>
      <name val="Tahoma"/>
      <family val="2"/>
    </font>
    <font>
      <sz val="14"/>
      <color indexed="81"/>
      <name val="Tahoma"/>
      <family val="2"/>
    </font>
    <font>
      <sz val="12"/>
      <color theme="1"/>
      <name val="Arial"/>
      <family val="2"/>
    </font>
    <font>
      <b/>
      <sz val="12"/>
      <color theme="1"/>
      <name val="Arial"/>
      <family val="2"/>
    </font>
    <font>
      <b/>
      <sz val="12"/>
      <color theme="1"/>
      <name val="Calibri"/>
      <family val="2"/>
    </font>
    <font>
      <sz val="12"/>
      <color theme="1"/>
      <name val="Calibri"/>
      <family val="2"/>
    </font>
  </fonts>
  <fills count="7">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0.49998474074526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xf numFmtId="0" fontId="1" fillId="0" borderId="0"/>
    <xf numFmtId="0" fontId="1" fillId="0" borderId="0"/>
    <xf numFmtId="0" fontId="1" fillId="0" borderId="0"/>
  </cellStyleXfs>
  <cellXfs count="42">
    <xf numFmtId="0" fontId="0" fillId="0" borderId="0" xfId="0"/>
    <xf numFmtId="0" fontId="5"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5" fillId="0" borderId="1" xfId="1" applyFont="1" applyFill="1" applyBorder="1" applyAlignment="1" applyProtection="1">
      <alignment horizontal="center" vertical="center" wrapText="1"/>
      <protection locked="0"/>
    </xf>
    <xf numFmtId="0" fontId="6" fillId="0" borderId="1" xfId="3" applyFont="1" applyFill="1" applyBorder="1" applyAlignment="1">
      <alignment horizontal="center" vertical="center" wrapText="1"/>
    </xf>
    <xf numFmtId="0" fontId="6" fillId="0" borderId="1" xfId="0" applyFont="1" applyFill="1" applyBorder="1" applyAlignment="1" applyProtection="1">
      <alignment horizontal="center" vertical="center" wrapText="1"/>
      <protection locked="0"/>
    </xf>
    <xf numFmtId="0" fontId="6" fillId="3" borderId="1" xfId="0" applyFont="1" applyFill="1" applyBorder="1" applyAlignment="1" applyProtection="1">
      <alignment horizontal="center" vertical="center" wrapText="1" shrinkToFit="1"/>
    </xf>
    <xf numFmtId="0" fontId="7" fillId="0" borderId="1" xfId="1" applyFont="1" applyFill="1" applyBorder="1" applyAlignment="1" applyProtection="1">
      <alignment horizontal="center" vertical="center" wrapText="1"/>
    </xf>
    <xf numFmtId="0" fontId="8" fillId="0" borderId="1" xfId="1" applyFont="1" applyFill="1" applyBorder="1" applyAlignment="1" applyProtection="1">
      <alignment horizontal="center" vertical="center" wrapText="1"/>
      <protection locked="0"/>
    </xf>
    <xf numFmtId="0" fontId="5" fillId="4" borderId="1" xfId="0" applyFont="1" applyFill="1" applyBorder="1" applyAlignment="1">
      <alignment horizontal="center" vertical="center" wrapText="1"/>
    </xf>
    <xf numFmtId="0" fontId="6" fillId="0" borderId="1" xfId="1" applyFont="1" applyFill="1" applyBorder="1" applyAlignment="1" applyProtection="1">
      <alignment horizontal="center" vertical="center" wrapText="1"/>
    </xf>
    <xf numFmtId="0" fontId="6" fillId="5" borderId="1" xfId="2" applyFont="1" applyFill="1" applyBorder="1" applyAlignment="1" applyProtection="1">
      <alignment horizontal="center" vertical="center" textRotation="90"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5" borderId="1" xfId="1" applyNumberFormat="1" applyFont="1" applyFill="1" applyBorder="1" applyAlignment="1" applyProtection="1">
      <alignment horizontal="center" vertical="center" textRotation="90" wrapText="1"/>
    </xf>
    <xf numFmtId="0" fontId="6" fillId="5" borderId="1" xfId="1" applyNumberFormat="1" applyFont="1" applyFill="1" applyBorder="1" applyAlignment="1" applyProtection="1">
      <alignment horizontal="center" vertical="center" wrapText="1"/>
    </xf>
    <xf numFmtId="0" fontId="5" fillId="0" borderId="1" xfId="1" applyFont="1" applyBorder="1" applyAlignment="1">
      <alignment horizontal="center" vertical="center" wrapText="1"/>
    </xf>
    <xf numFmtId="0" fontId="6" fillId="0" borderId="1" xfId="1" applyFont="1" applyBorder="1" applyAlignment="1">
      <alignment horizontal="center" vertical="center" wrapText="1"/>
    </xf>
    <xf numFmtId="0" fontId="5" fillId="0" borderId="1" xfId="1" applyFont="1" applyFill="1" applyBorder="1" applyAlignment="1">
      <alignment horizontal="center" vertical="center" wrapText="1"/>
    </xf>
    <xf numFmtId="0" fontId="6" fillId="0" borderId="1" xfId="0" applyFont="1" applyFill="1" applyBorder="1" applyAlignment="1" applyProtection="1">
      <alignment horizontal="center" vertical="center" wrapText="1" shrinkToFit="1"/>
      <protection locked="0"/>
    </xf>
    <xf numFmtId="0" fontId="6" fillId="2" borderId="1" xfId="0" applyFont="1" applyFill="1" applyBorder="1" applyAlignment="1" applyProtection="1">
      <alignment horizontal="center" vertical="center" wrapText="1"/>
      <protection locked="0"/>
    </xf>
    <xf numFmtId="0" fontId="6" fillId="4" borderId="1" xfId="0" applyFont="1" applyFill="1" applyBorder="1" applyAlignment="1" applyProtection="1">
      <alignment horizontal="center" vertical="center" wrapText="1"/>
    </xf>
    <xf numFmtId="0" fontId="6" fillId="3" borderId="1" xfId="0" applyFont="1" applyFill="1" applyBorder="1" applyAlignment="1" applyProtection="1">
      <alignment horizontal="center" vertical="center" wrapText="1"/>
    </xf>
    <xf numFmtId="0" fontId="5" fillId="4" borderId="1" xfId="1" applyFont="1" applyFill="1" applyBorder="1" applyAlignment="1">
      <alignment horizontal="center" vertical="center" wrapText="1"/>
    </xf>
    <xf numFmtId="0" fontId="6" fillId="0" borderId="1" xfId="1"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Fill="1" applyBorder="1" applyAlignment="1" applyProtection="1">
      <alignment horizontal="center" vertical="center" shrinkToFit="1"/>
      <protection locked="0"/>
    </xf>
    <xf numFmtId="0" fontId="6" fillId="4" borderId="1" xfId="0" applyFont="1" applyFill="1" applyBorder="1" applyAlignment="1" applyProtection="1">
      <alignment horizontal="center" vertical="center"/>
    </xf>
    <xf numFmtId="0" fontId="5" fillId="0" borderId="2" xfId="1"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6" fillId="6" borderId="1" xfId="0" applyNumberFormat="1" applyFont="1" applyFill="1" applyBorder="1" applyAlignment="1" applyProtection="1">
      <alignment horizontal="center" vertical="center" wrapText="1"/>
    </xf>
    <xf numFmtId="0" fontId="6" fillId="6" borderId="1" xfId="0" applyFont="1" applyFill="1" applyBorder="1" applyAlignment="1" applyProtection="1">
      <alignment horizontal="center" vertical="center" wrapText="1"/>
    </xf>
    <xf numFmtId="0" fontId="6" fillId="5" borderId="1" xfId="1" applyNumberFormat="1" applyFont="1" applyFill="1" applyBorder="1" applyAlignment="1" applyProtection="1">
      <alignment horizontal="center" vertical="center" textRotation="90"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5" borderId="1" xfId="0" applyFont="1" applyFill="1" applyBorder="1" applyAlignment="1" applyProtection="1">
      <alignment horizontal="center" vertical="center" textRotation="90" wrapText="1"/>
    </xf>
    <xf numFmtId="0" fontId="5" fillId="5" borderId="1" xfId="0" applyFont="1" applyFill="1" applyBorder="1" applyAlignment="1" applyProtection="1">
      <alignment horizontal="center" vertical="center" textRotation="90" wrapText="1"/>
    </xf>
    <xf numFmtId="0" fontId="6" fillId="6" borderId="1" xfId="1" applyNumberFormat="1" applyFont="1" applyFill="1" applyBorder="1" applyAlignment="1" applyProtection="1">
      <alignment horizontal="center" vertical="center" textRotation="90" wrapText="1"/>
    </xf>
    <xf numFmtId="0" fontId="5" fillId="0" borderId="1" xfId="0" applyFont="1" applyBorder="1" applyAlignment="1">
      <alignment horizontal="center" vertical="center"/>
    </xf>
    <xf numFmtId="0" fontId="5" fillId="0" borderId="0" xfId="0" applyFont="1" applyFill="1" applyAlignment="1">
      <alignment horizontal="center" vertical="center" wrapText="1"/>
    </xf>
  </cellXfs>
  <cellStyles count="4">
    <cellStyle name="Normal" xfId="0" builtinId="0"/>
    <cellStyle name="Normal 2" xfId="1"/>
    <cellStyle name="Normal 4" xfId="2"/>
    <cellStyle name="Normal_Pan_1_(1).Ries.coninsa_2_ 2" xfId="3"/>
  </cellStyles>
  <dxfs count="340">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ill>
        <patternFill>
          <bgColor rgb="FF00FF00"/>
        </patternFill>
      </fill>
    </dxf>
    <dxf>
      <fill>
        <patternFill>
          <bgColor rgb="FFFFFF00"/>
        </patternFill>
      </fill>
    </dxf>
    <dxf>
      <fill>
        <patternFill>
          <bgColor rgb="FFFF0000"/>
        </patternFill>
      </fill>
    </dxf>
    <dxf>
      <fill>
        <patternFill>
          <bgColor rgb="FF00FF00"/>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s>
  <tableStyles count="0" defaultTableStyle="TableStyleMedium9" defaultPivotStyle="PivotStyleLight16"/>
  <colors>
    <mruColors>
      <color rgb="FF00FF00"/>
      <color rgb="FF48F42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18</xdr:col>
      <xdr:colOff>785813</xdr:colOff>
      <xdr:row>0</xdr:row>
      <xdr:rowOff>323851</xdr:rowOff>
    </xdr:from>
    <xdr:to>
      <xdr:col>19</xdr:col>
      <xdr:colOff>571500</xdr:colOff>
      <xdr:row>0</xdr:row>
      <xdr:rowOff>1633524</xdr:rowOff>
    </xdr:to>
    <xdr:pic>
      <xdr:nvPicPr>
        <xdr:cNvPr id="2" name="Imagen 1" descr="http://desnet.uptc.edu.co:17012/SIGMA/Imagenes/logo_SIG.jpg"/>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6413" y="323851"/>
          <a:ext cx="1614487" cy="13096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RAFA\AppData\Local\Temp\Nohra\hoja%20de%20trabajo%20GTC45%20UPTC.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TOSHIBA\Downloads\hoja%20de%20trabajo%20GTC45%20UPTC%20EDIFI%20ADMINISTRATIVO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ESTION LABORATORIOS"/>
      <sheetName val="ESCUELA DE BIOLOGIA"/>
      <sheetName val="INGENIERIA CIVIL"/>
      <sheetName val="FOTOCOPIADORA"/>
      <sheetName val="INGEN.METALURGICA"/>
      <sheetName val="Hoja2"/>
      <sheetName val="Hoja3"/>
      <sheetName val="Hoja12"/>
      <sheetName val="Hoja13"/>
    </sheetNames>
    <sheetDataSet>
      <sheetData sheetId="0"/>
      <sheetData sheetId="1"/>
      <sheetData sheetId="2"/>
      <sheetData sheetId="3"/>
      <sheetData sheetId="4"/>
      <sheetData sheetId="5"/>
      <sheetData sheetId="6">
        <row r="15">
          <cell r="B15" t="str">
            <v xml:space="preserve">Contacto y manipulación con  Cadaveres y partes  para experimentos y clases </v>
          </cell>
        </row>
        <row r="54">
          <cell r="B54" t="str">
            <v xml:space="preserve">Carga dinamica (Desplazamientos,  </v>
          </cell>
        </row>
        <row r="55">
          <cell r="B55" t="str">
            <v>Carga estatica (Posturas sedentarias)</v>
          </cell>
        </row>
        <row r="56">
          <cell r="B56" t="str">
            <v>Sobreesfuerzos, levantamiento de cargas</v>
          </cell>
        </row>
        <row r="57">
          <cell r="B57" t="str">
            <v xml:space="preserve">Trabajo repetitivo, </v>
          </cell>
        </row>
        <row r="58">
          <cell r="B58" t="str">
            <v>Diseño del puesto de trabajo/alturas</v>
          </cell>
        </row>
      </sheetData>
      <sheetData sheetId="7"/>
      <sheetData sheetId="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DIFICIO ADMINISTRATIVO TUNJA"/>
      <sheetName val="Hoja2"/>
      <sheetName val="Hoja3"/>
      <sheetName val="Hoja12"/>
      <sheetName val="Hoja13"/>
      <sheetName val="Hoja1"/>
    </sheetNames>
    <sheetDataSet>
      <sheetData sheetId="0"/>
      <sheetData sheetId="1"/>
      <sheetData sheetId="2">
        <row r="15">
          <cell r="B15" t="str">
            <v xml:space="preserve">Contacto y manipulación con  Cadaveres y partes  para experimentos y clases </v>
          </cell>
        </row>
        <row r="84">
          <cell r="B84" t="str">
            <v>Estrés,  Factores asociados a la Organización</v>
          </cell>
        </row>
        <row r="85">
          <cell r="B85" t="str">
            <v>Factores asociados a la Tarea y puesto de trabajo</v>
          </cell>
        </row>
        <row r="86">
          <cell r="B86" t="str">
            <v>Estrés</v>
          </cell>
        </row>
        <row r="87">
          <cell r="B87">
            <v>0</v>
          </cell>
        </row>
        <row r="88">
          <cell r="B88">
            <v>0</v>
          </cell>
        </row>
        <row r="89">
          <cell r="B89">
            <v>0</v>
          </cell>
        </row>
      </sheetData>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B17"/>
  <sheetViews>
    <sheetView tabSelected="1" view="pageBreakPreview" topLeftCell="D1" zoomScale="40" zoomScaleNormal="10" zoomScaleSheetLayoutView="40" workbookViewId="0">
      <selection activeCell="F16" sqref="F16"/>
    </sheetView>
  </sheetViews>
  <sheetFormatPr baseColWidth="10" defaultRowHeight="12.75" x14ac:dyDescent="0.2"/>
  <cols>
    <col min="1" max="1" width="23.5703125" bestFit="1" customWidth="1"/>
    <col min="2" max="2" width="37.28515625" bestFit="1" customWidth="1"/>
    <col min="3" max="3" width="36" bestFit="1" customWidth="1"/>
    <col min="4" max="4" width="43.5703125" bestFit="1" customWidth="1"/>
    <col min="5" max="5" width="8.140625" customWidth="1"/>
    <col min="6" max="6" width="39.42578125" customWidth="1"/>
    <col min="7" max="7" width="21.5703125" bestFit="1" customWidth="1"/>
    <col min="8" max="8" width="45.85546875" customWidth="1"/>
    <col min="9" max="9" width="23.28515625" customWidth="1"/>
    <col min="10" max="11" width="28.42578125" bestFit="1" customWidth="1"/>
    <col min="12" max="12" width="10.140625" bestFit="1" customWidth="1"/>
    <col min="13" max="13" width="7.28515625" bestFit="1" customWidth="1"/>
    <col min="14" max="14" width="13" bestFit="1" customWidth="1"/>
    <col min="15" max="15" width="16.140625" bestFit="1" customWidth="1"/>
    <col min="16" max="18" width="10.140625" bestFit="1" customWidth="1"/>
    <col min="19" max="19" width="27.28515625" bestFit="1" customWidth="1"/>
    <col min="20" max="20" width="27" bestFit="1" customWidth="1"/>
    <col min="21" max="21" width="7.28515625" bestFit="1" customWidth="1"/>
    <col min="22" max="22" width="28.42578125" bestFit="1" customWidth="1"/>
    <col min="23" max="23" width="15.28515625" customWidth="1"/>
    <col min="24" max="25" width="5.5703125" bestFit="1" customWidth="1"/>
    <col min="26" max="26" width="7.28515625" bestFit="1" customWidth="1"/>
    <col min="27" max="27" width="79.85546875" customWidth="1"/>
    <col min="28" max="28" width="42.140625" customWidth="1"/>
  </cols>
  <sheetData>
    <row r="1" spans="1:28" ht="148.5" customHeight="1" x14ac:dyDescent="0.2">
      <c r="A1" s="35" t="s">
        <v>39</v>
      </c>
      <c r="B1" s="36"/>
      <c r="C1" s="36"/>
      <c r="D1" s="36"/>
      <c r="E1" s="36"/>
      <c r="F1" s="36"/>
      <c r="G1" s="36"/>
      <c r="H1" s="36"/>
      <c r="I1" s="36"/>
      <c r="J1" s="36"/>
      <c r="K1" s="36"/>
      <c r="L1" s="36"/>
      <c r="M1" s="36"/>
      <c r="N1" s="36"/>
      <c r="O1" s="36"/>
      <c r="P1" s="36"/>
      <c r="Q1" s="36"/>
      <c r="R1" s="36"/>
      <c r="S1" s="36"/>
      <c r="T1" s="36"/>
      <c r="U1" s="36"/>
      <c r="V1" s="36"/>
      <c r="W1" s="36"/>
      <c r="X1" s="36"/>
      <c r="Y1" s="36"/>
      <c r="Z1" s="36"/>
      <c r="AA1" s="36"/>
      <c r="AB1" s="36"/>
    </row>
    <row r="2" spans="1:28" ht="80.25" customHeight="1" x14ac:dyDescent="0.2">
      <c r="A2" s="37" t="s">
        <v>1</v>
      </c>
      <c r="B2" s="37" t="s">
        <v>17</v>
      </c>
      <c r="C2" s="37" t="s">
        <v>0</v>
      </c>
      <c r="D2" s="37" t="s">
        <v>38</v>
      </c>
      <c r="E2" s="37" t="s">
        <v>30</v>
      </c>
      <c r="F2" s="33" t="s">
        <v>7</v>
      </c>
      <c r="G2" s="33"/>
      <c r="H2" s="37" t="s">
        <v>16</v>
      </c>
      <c r="I2" s="33" t="s">
        <v>8</v>
      </c>
      <c r="J2" s="33"/>
      <c r="K2" s="33"/>
      <c r="L2" s="32" t="s">
        <v>20</v>
      </c>
      <c r="M2" s="32"/>
      <c r="N2" s="32"/>
      <c r="O2" s="32"/>
      <c r="P2" s="32"/>
      <c r="Q2" s="32"/>
      <c r="R2" s="32"/>
      <c r="S2" s="39" t="s">
        <v>31</v>
      </c>
      <c r="T2" s="39"/>
      <c r="U2" s="32" t="s">
        <v>12</v>
      </c>
      <c r="V2" s="32"/>
      <c r="W2" s="32"/>
      <c r="X2" s="33" t="s">
        <v>32</v>
      </c>
      <c r="Y2" s="33"/>
      <c r="Z2" s="33"/>
      <c r="AA2" s="33"/>
      <c r="AB2" s="33"/>
    </row>
    <row r="3" spans="1:28" ht="80.25" customHeight="1" x14ac:dyDescent="0.2">
      <c r="A3" s="37"/>
      <c r="B3" s="37"/>
      <c r="C3" s="37"/>
      <c r="D3" s="37"/>
      <c r="E3" s="37"/>
      <c r="F3" s="37" t="s">
        <v>18</v>
      </c>
      <c r="G3" s="37" t="s">
        <v>19</v>
      </c>
      <c r="H3" s="37"/>
      <c r="I3" s="37" t="s">
        <v>9</v>
      </c>
      <c r="J3" s="37" t="s">
        <v>10</v>
      </c>
      <c r="K3" s="37" t="s">
        <v>11</v>
      </c>
      <c r="L3" s="34" t="s">
        <v>2</v>
      </c>
      <c r="M3" s="34" t="s">
        <v>5</v>
      </c>
      <c r="N3" s="34" t="s">
        <v>21</v>
      </c>
      <c r="O3" s="34" t="s">
        <v>26</v>
      </c>
      <c r="P3" s="34" t="s">
        <v>3</v>
      </c>
      <c r="Q3" s="14"/>
      <c r="R3" s="14" t="s">
        <v>4</v>
      </c>
      <c r="S3" s="15" t="s">
        <v>4</v>
      </c>
      <c r="T3" s="15" t="s">
        <v>6</v>
      </c>
      <c r="U3" s="34" t="s">
        <v>13</v>
      </c>
      <c r="V3" s="34" t="s">
        <v>22</v>
      </c>
      <c r="W3" s="34" t="s">
        <v>15</v>
      </c>
      <c r="X3" s="33"/>
      <c r="Y3" s="33"/>
      <c r="Z3" s="33"/>
      <c r="AA3" s="33"/>
      <c r="AB3" s="33"/>
    </row>
    <row r="4" spans="1:28" ht="258" x14ac:dyDescent="0.2">
      <c r="A4" s="37"/>
      <c r="B4" s="37"/>
      <c r="C4" s="37"/>
      <c r="D4" s="37"/>
      <c r="E4" s="37"/>
      <c r="F4" s="37"/>
      <c r="G4" s="37"/>
      <c r="H4" s="37"/>
      <c r="I4" s="38"/>
      <c r="J4" s="37"/>
      <c r="K4" s="37"/>
      <c r="L4" s="34"/>
      <c r="M4" s="34"/>
      <c r="N4" s="34"/>
      <c r="O4" s="34"/>
      <c r="P4" s="34"/>
      <c r="Q4" s="14" t="s">
        <v>27</v>
      </c>
      <c r="R4" s="14" t="s">
        <v>6</v>
      </c>
      <c r="S4" s="14" t="s">
        <v>4</v>
      </c>
      <c r="T4" s="14" t="s">
        <v>28</v>
      </c>
      <c r="U4" s="34"/>
      <c r="V4" s="34"/>
      <c r="W4" s="34"/>
      <c r="X4" s="11" t="s">
        <v>23</v>
      </c>
      <c r="Y4" s="11" t="s">
        <v>24</v>
      </c>
      <c r="Z4" s="11" t="s">
        <v>25</v>
      </c>
      <c r="AA4" s="11" t="s">
        <v>29</v>
      </c>
      <c r="AB4" s="11" t="s">
        <v>14</v>
      </c>
    </row>
    <row r="5" spans="1:28" ht="93" customHeight="1" x14ac:dyDescent="0.2">
      <c r="A5" s="28" t="s">
        <v>45</v>
      </c>
      <c r="B5" s="28" t="s">
        <v>82</v>
      </c>
      <c r="C5" s="28" t="s">
        <v>46</v>
      </c>
      <c r="D5" s="28" t="s">
        <v>47</v>
      </c>
      <c r="E5" s="28" t="s">
        <v>37</v>
      </c>
      <c r="F5" s="16" t="s">
        <v>85</v>
      </c>
      <c r="G5" s="17" t="s">
        <v>40</v>
      </c>
      <c r="H5" s="18" t="s">
        <v>84</v>
      </c>
      <c r="I5" s="16" t="s">
        <v>43</v>
      </c>
      <c r="J5" s="16" t="s">
        <v>92</v>
      </c>
      <c r="K5" s="16" t="s">
        <v>78</v>
      </c>
      <c r="L5" s="19">
        <v>2</v>
      </c>
      <c r="M5" s="20">
        <v>4</v>
      </c>
      <c r="N5" s="21">
        <f>+L5*M5</f>
        <v>8</v>
      </c>
      <c r="O5" s="21" t="str">
        <f>IF(N5&lt;2,"O",IF(N5&lt;=4,"BAJO (B)",IF(N5&lt;=8,"MEDIO (M)",IF(N5&lt;=20,"ALTO (A)","MUY ALTO (MA)"))))</f>
        <v>MEDIO (M)</v>
      </c>
      <c r="P5" s="5">
        <v>10</v>
      </c>
      <c r="Q5" s="22">
        <f>+N5*P5</f>
        <v>80</v>
      </c>
      <c r="R5" s="21" t="str">
        <f>IF(Q5&lt;20,"O",IF(Q5&lt;=20,"IV",IF(Q5&lt;=120,"III",IF(Q5&lt;=500,"II","I"))))</f>
        <v>III</v>
      </c>
      <c r="S5" s="6" t="str">
        <f>IF(R5="I","No acéptable",IF(R5="II","No Aceptáble o Aceptable con Control Especifico",IF(R5="III","Mejorable",IF(R5="IV","Aceptablé"))))</f>
        <v>Mejorable</v>
      </c>
      <c r="T5" s="7" t="str">
        <f>IF(S5="No Acéptable","Situación critica, corrección urgente",IF(S5="No Aceptáble o Aceptable con Control Especifico","Corregir o adoptar medidas de control",IF(S5="Mejorable","Mejorar el control existente",IF(S5="Aceptablé","No intervenir, salvo que un análisis mas preciso lo justifique"))))</f>
        <v>Mejorar el control existente</v>
      </c>
      <c r="U5" s="8">
        <v>70</v>
      </c>
      <c r="V5" s="18" t="s">
        <v>56</v>
      </c>
      <c r="W5" s="3" t="s">
        <v>37</v>
      </c>
      <c r="X5" s="16" t="s">
        <v>43</v>
      </c>
      <c r="Y5" s="16" t="s">
        <v>43</v>
      </c>
      <c r="Z5" s="16" t="s">
        <v>43</v>
      </c>
      <c r="AA5" s="16" t="s">
        <v>93</v>
      </c>
      <c r="AB5" s="16" t="s">
        <v>79</v>
      </c>
    </row>
    <row r="6" spans="1:28" ht="120" x14ac:dyDescent="0.2">
      <c r="A6" s="28" t="s">
        <v>45</v>
      </c>
      <c r="B6" s="28" t="s">
        <v>82</v>
      </c>
      <c r="C6" s="28" t="s">
        <v>46</v>
      </c>
      <c r="D6" s="28" t="s">
        <v>47</v>
      </c>
      <c r="E6" s="28" t="s">
        <v>37</v>
      </c>
      <c r="F6" s="13" t="s">
        <v>76</v>
      </c>
      <c r="G6" s="12" t="s">
        <v>33</v>
      </c>
      <c r="H6" s="13" t="s">
        <v>41</v>
      </c>
      <c r="I6" s="13" t="s">
        <v>53</v>
      </c>
      <c r="J6" s="13" t="s">
        <v>43</v>
      </c>
      <c r="K6" s="13" t="s">
        <v>54</v>
      </c>
      <c r="L6" s="19">
        <v>2</v>
      </c>
      <c r="M6" s="20">
        <v>4</v>
      </c>
      <c r="N6" s="21">
        <f t="shared" ref="N6:N17" si="0">+L6*M6</f>
        <v>8</v>
      </c>
      <c r="O6" s="21" t="str">
        <f t="shared" ref="O6:O17" si="1">IF(N6&lt;2,"O",IF(N6&lt;=4,"BAJO (B)",IF(N6&lt;=8,"MEDIO (M)",IF(N6&lt;=20,"ALTO (A)","MUY ALTO (MA)"))))</f>
        <v>MEDIO (M)</v>
      </c>
      <c r="P6" s="5">
        <v>25</v>
      </c>
      <c r="Q6" s="22">
        <f t="shared" ref="Q6:Q17" si="2">+N6*P6</f>
        <v>200</v>
      </c>
      <c r="R6" s="21" t="str">
        <f t="shared" ref="R6:R17" si="3">IF(Q6&lt;20,"O",IF(Q6&lt;=20,"IV",IF(Q6&lt;=120,"III",IF(Q6&lt;=500,"II","I"))))</f>
        <v>II</v>
      </c>
      <c r="S6" s="6" t="str">
        <f t="shared" ref="S6:S17" si="4">IF(R6="I","No acéptable",IF(R6="II","No Aceptáble o Aceptable con Control Especifico",IF(R6="III","Mejorable",IF(R6="IV","Aceptablé"))))</f>
        <v>No Aceptáble o Aceptable con Control Especifico</v>
      </c>
      <c r="T6" s="7" t="str">
        <f t="shared" ref="T6:T17" si="5">IF(S6="No Acéptable","Situación critica, corrección urgente",IF(S6="No Aceptáble o Aceptable con Control Especifico","Corregir o adoptar medidas de control",IF(S6="Mejorable","Mejorar el control existente",IF(S6="Aceptablé","No intervenir, salvo que un análisis mas preciso lo justifique"))))</f>
        <v>Corregir o adoptar medidas de control</v>
      </c>
      <c r="U6" s="8">
        <v>10</v>
      </c>
      <c r="V6" s="13" t="s">
        <v>41</v>
      </c>
      <c r="W6" s="3" t="s">
        <v>37</v>
      </c>
      <c r="X6" s="13" t="s">
        <v>43</v>
      </c>
      <c r="Y6" s="13" t="s">
        <v>43</v>
      </c>
      <c r="Z6" s="13" t="s">
        <v>43</v>
      </c>
      <c r="AA6" s="13" t="s">
        <v>86</v>
      </c>
      <c r="AB6" s="13" t="s">
        <v>43</v>
      </c>
    </row>
    <row r="7" spans="1:28" ht="106.5" customHeight="1" x14ac:dyDescent="0.2">
      <c r="A7" s="28" t="s">
        <v>45</v>
      </c>
      <c r="B7" s="28" t="s">
        <v>82</v>
      </c>
      <c r="C7" s="28" t="s">
        <v>46</v>
      </c>
      <c r="D7" s="28" t="s">
        <v>47</v>
      </c>
      <c r="E7" s="28" t="s">
        <v>37</v>
      </c>
      <c r="F7" s="16" t="s">
        <v>87</v>
      </c>
      <c r="G7" s="17" t="s">
        <v>34</v>
      </c>
      <c r="H7" s="16" t="s">
        <v>55</v>
      </c>
      <c r="I7" s="16" t="s">
        <v>43</v>
      </c>
      <c r="J7" s="16" t="s">
        <v>64</v>
      </c>
      <c r="K7" s="23" t="s">
        <v>77</v>
      </c>
      <c r="L7" s="19">
        <v>2</v>
      </c>
      <c r="M7" s="20">
        <v>4</v>
      </c>
      <c r="N7" s="21">
        <f t="shared" si="0"/>
        <v>8</v>
      </c>
      <c r="O7" s="21" t="str">
        <f t="shared" si="1"/>
        <v>MEDIO (M)</v>
      </c>
      <c r="P7" s="5">
        <v>10</v>
      </c>
      <c r="Q7" s="22">
        <f t="shared" si="2"/>
        <v>80</v>
      </c>
      <c r="R7" s="21" t="str">
        <f t="shared" si="3"/>
        <v>III</v>
      </c>
      <c r="S7" s="6" t="str">
        <f t="shared" si="4"/>
        <v>Mejorable</v>
      </c>
      <c r="T7" s="7" t="str">
        <f t="shared" si="5"/>
        <v>Mejorar el control existente</v>
      </c>
      <c r="U7" s="8">
        <v>10</v>
      </c>
      <c r="V7" s="16" t="s">
        <v>55</v>
      </c>
      <c r="W7" s="3" t="s">
        <v>37</v>
      </c>
      <c r="X7" s="16" t="s">
        <v>43</v>
      </c>
      <c r="Y7" s="16" t="s">
        <v>43</v>
      </c>
      <c r="Z7" s="16" t="s">
        <v>43</v>
      </c>
      <c r="AA7" s="18" t="s">
        <v>88</v>
      </c>
      <c r="AB7" s="16" t="s">
        <v>43</v>
      </c>
    </row>
    <row r="8" spans="1:28" ht="105" x14ac:dyDescent="0.2">
      <c r="A8" s="28" t="s">
        <v>45</v>
      </c>
      <c r="B8" s="28" t="s">
        <v>82</v>
      </c>
      <c r="C8" s="28" t="s">
        <v>46</v>
      </c>
      <c r="D8" s="28" t="s">
        <v>47</v>
      </c>
      <c r="E8" s="28" t="s">
        <v>37</v>
      </c>
      <c r="F8" s="2" t="s">
        <v>91</v>
      </c>
      <c r="G8" s="12" t="s">
        <v>34</v>
      </c>
      <c r="H8" s="2" t="s">
        <v>55</v>
      </c>
      <c r="I8" s="1" t="s">
        <v>43</v>
      </c>
      <c r="J8" s="1" t="s">
        <v>43</v>
      </c>
      <c r="K8" s="1" t="s">
        <v>44</v>
      </c>
      <c r="L8" s="19">
        <v>2</v>
      </c>
      <c r="M8" s="20">
        <v>3</v>
      </c>
      <c r="N8" s="21">
        <f t="shared" si="0"/>
        <v>6</v>
      </c>
      <c r="O8" s="21" t="str">
        <f t="shared" si="1"/>
        <v>MEDIO (M)</v>
      </c>
      <c r="P8" s="5">
        <v>10</v>
      </c>
      <c r="Q8" s="22">
        <f t="shared" si="2"/>
        <v>60</v>
      </c>
      <c r="R8" s="21" t="str">
        <f t="shared" si="3"/>
        <v>III</v>
      </c>
      <c r="S8" s="6" t="str">
        <f t="shared" si="4"/>
        <v>Mejorable</v>
      </c>
      <c r="T8" s="7" t="str">
        <f t="shared" si="5"/>
        <v>Mejorar el control existente</v>
      </c>
      <c r="U8" s="8">
        <v>70</v>
      </c>
      <c r="V8" s="2" t="s">
        <v>42</v>
      </c>
      <c r="W8" s="3" t="s">
        <v>37</v>
      </c>
      <c r="X8" s="1" t="s">
        <v>43</v>
      </c>
      <c r="Y8" s="1" t="s">
        <v>43</v>
      </c>
      <c r="Z8" s="1" t="s">
        <v>43</v>
      </c>
      <c r="AA8" s="9" t="s">
        <v>94</v>
      </c>
      <c r="AB8" s="1" t="s">
        <v>43</v>
      </c>
    </row>
    <row r="9" spans="1:28" s="41" customFormat="1" ht="201.75" customHeight="1" x14ac:dyDescent="0.2">
      <c r="A9" s="28" t="s">
        <v>45</v>
      </c>
      <c r="B9" s="28" t="s">
        <v>82</v>
      </c>
      <c r="C9" s="28" t="s">
        <v>46</v>
      </c>
      <c r="D9" s="28" t="s">
        <v>47</v>
      </c>
      <c r="E9" s="1" t="s">
        <v>37</v>
      </c>
      <c r="F9" s="2" t="s">
        <v>96</v>
      </c>
      <c r="G9" s="30" t="s">
        <v>34</v>
      </c>
      <c r="H9" s="2" t="s">
        <v>97</v>
      </c>
      <c r="I9" s="1" t="s">
        <v>98</v>
      </c>
      <c r="J9" s="40" t="s">
        <v>98</v>
      </c>
      <c r="K9" s="1" t="s">
        <v>98</v>
      </c>
      <c r="L9" s="26">
        <v>2</v>
      </c>
      <c r="M9" s="20">
        <v>1</v>
      </c>
      <c r="N9" s="21">
        <f t="shared" si="0"/>
        <v>2</v>
      </c>
      <c r="O9" s="21" t="str">
        <f t="shared" si="1"/>
        <v>BAJO (B)</v>
      </c>
      <c r="P9" s="5">
        <v>10</v>
      </c>
      <c r="Q9" s="22">
        <f t="shared" si="2"/>
        <v>20</v>
      </c>
      <c r="R9" s="27" t="str">
        <f t="shared" si="3"/>
        <v>IV</v>
      </c>
      <c r="S9" s="6" t="str">
        <f t="shared" si="4"/>
        <v>Aceptablé</v>
      </c>
      <c r="T9" s="10" t="str">
        <f t="shared" si="5"/>
        <v>No intervenir, salvo que un análisis mas preciso lo justifique</v>
      </c>
      <c r="U9" s="8">
        <v>70</v>
      </c>
      <c r="V9" s="2" t="s">
        <v>99</v>
      </c>
      <c r="W9" s="3" t="s">
        <v>37</v>
      </c>
      <c r="X9" s="1" t="s">
        <v>98</v>
      </c>
      <c r="Y9" s="1" t="s">
        <v>98</v>
      </c>
      <c r="Z9" s="1" t="s">
        <v>98</v>
      </c>
      <c r="AA9" s="9" t="s">
        <v>100</v>
      </c>
      <c r="AB9" s="1" t="s">
        <v>98</v>
      </c>
    </row>
    <row r="10" spans="1:28" ht="90" x14ac:dyDescent="0.2">
      <c r="A10" s="28" t="s">
        <v>45</v>
      </c>
      <c r="B10" s="28" t="s">
        <v>82</v>
      </c>
      <c r="C10" s="28" t="s">
        <v>46</v>
      </c>
      <c r="D10" s="28" t="s">
        <v>47</v>
      </c>
      <c r="E10" s="28" t="s">
        <v>37</v>
      </c>
      <c r="F10" s="13" t="s">
        <v>83</v>
      </c>
      <c r="G10" s="12" t="s">
        <v>35</v>
      </c>
      <c r="H10" s="13" t="s">
        <v>71</v>
      </c>
      <c r="I10" s="1" t="s">
        <v>43</v>
      </c>
      <c r="J10" s="1" t="s">
        <v>43</v>
      </c>
      <c r="K10" s="1" t="s">
        <v>72</v>
      </c>
      <c r="L10" s="19">
        <v>2</v>
      </c>
      <c r="M10" s="20">
        <v>3</v>
      </c>
      <c r="N10" s="21">
        <f t="shared" si="0"/>
        <v>6</v>
      </c>
      <c r="O10" s="21" t="str">
        <f t="shared" si="1"/>
        <v>MEDIO (M)</v>
      </c>
      <c r="P10" s="5">
        <v>10</v>
      </c>
      <c r="Q10" s="22">
        <f t="shared" si="2"/>
        <v>60</v>
      </c>
      <c r="R10" s="21" t="str">
        <f t="shared" si="3"/>
        <v>III</v>
      </c>
      <c r="S10" s="6" t="str">
        <f t="shared" si="4"/>
        <v>Mejorable</v>
      </c>
      <c r="T10" s="7" t="str">
        <f t="shared" si="5"/>
        <v>Mejorar el control existente</v>
      </c>
      <c r="U10" s="8">
        <v>10</v>
      </c>
      <c r="V10" s="2" t="s">
        <v>71</v>
      </c>
      <c r="W10" s="3" t="s">
        <v>37</v>
      </c>
      <c r="X10" s="1" t="s">
        <v>43</v>
      </c>
      <c r="Y10" s="1" t="s">
        <v>43</v>
      </c>
      <c r="Z10" s="1" t="s">
        <v>43</v>
      </c>
      <c r="AA10" s="1" t="s">
        <v>73</v>
      </c>
      <c r="AB10" s="1" t="s">
        <v>43</v>
      </c>
    </row>
    <row r="11" spans="1:28" ht="99" customHeight="1" x14ac:dyDescent="0.2">
      <c r="A11" s="28" t="s">
        <v>45</v>
      </c>
      <c r="B11" s="28" t="s">
        <v>82</v>
      </c>
      <c r="C11" s="28" t="s">
        <v>46</v>
      </c>
      <c r="D11" s="28" t="s">
        <v>47</v>
      </c>
      <c r="E11" s="28" t="s">
        <v>37</v>
      </c>
      <c r="F11" s="13" t="s">
        <v>48</v>
      </c>
      <c r="G11" s="4" t="s">
        <v>35</v>
      </c>
      <c r="H11" s="13" t="s">
        <v>51</v>
      </c>
      <c r="I11" s="1" t="s">
        <v>43</v>
      </c>
      <c r="J11" s="1" t="s">
        <v>43</v>
      </c>
      <c r="K11" s="1" t="s">
        <v>74</v>
      </c>
      <c r="L11" s="19">
        <v>2</v>
      </c>
      <c r="M11" s="20">
        <v>3</v>
      </c>
      <c r="N11" s="21">
        <f t="shared" si="0"/>
        <v>6</v>
      </c>
      <c r="O11" s="21" t="str">
        <f t="shared" si="1"/>
        <v>MEDIO (M)</v>
      </c>
      <c r="P11" s="5">
        <v>25</v>
      </c>
      <c r="Q11" s="22">
        <f t="shared" si="2"/>
        <v>150</v>
      </c>
      <c r="R11" s="21" t="str">
        <f t="shared" si="3"/>
        <v>II</v>
      </c>
      <c r="S11" s="6" t="str">
        <f t="shared" si="4"/>
        <v>No Aceptáble o Aceptable con Control Especifico</v>
      </c>
      <c r="T11" s="7" t="str">
        <f t="shared" si="5"/>
        <v>Corregir o adoptar medidas de control</v>
      </c>
      <c r="U11" s="8">
        <v>10</v>
      </c>
      <c r="V11" s="2" t="s">
        <v>51</v>
      </c>
      <c r="W11" s="3" t="s">
        <v>37</v>
      </c>
      <c r="X11" s="1" t="s">
        <v>43</v>
      </c>
      <c r="Y11" s="1" t="s">
        <v>43</v>
      </c>
      <c r="Z11" s="1" t="s">
        <v>43</v>
      </c>
      <c r="AA11" s="9" t="s">
        <v>75</v>
      </c>
      <c r="AB11" s="1" t="s">
        <v>43</v>
      </c>
    </row>
    <row r="12" spans="1:28" ht="99" customHeight="1" x14ac:dyDescent="0.2">
      <c r="A12" s="28" t="s">
        <v>45</v>
      </c>
      <c r="B12" s="28" t="s">
        <v>82</v>
      </c>
      <c r="C12" s="28" t="s">
        <v>46</v>
      </c>
      <c r="D12" s="28" t="s">
        <v>47</v>
      </c>
      <c r="E12" s="28" t="s">
        <v>37</v>
      </c>
      <c r="F12" s="13" t="s">
        <v>49</v>
      </c>
      <c r="G12" s="4" t="s">
        <v>35</v>
      </c>
      <c r="H12" s="13" t="s">
        <v>52</v>
      </c>
      <c r="I12" s="1" t="s">
        <v>43</v>
      </c>
      <c r="J12" s="1" t="s">
        <v>43</v>
      </c>
      <c r="K12" s="1" t="s">
        <v>74</v>
      </c>
      <c r="L12" s="19">
        <v>2</v>
      </c>
      <c r="M12" s="20">
        <v>3</v>
      </c>
      <c r="N12" s="21">
        <f t="shared" si="0"/>
        <v>6</v>
      </c>
      <c r="O12" s="21" t="str">
        <f t="shared" si="1"/>
        <v>MEDIO (M)</v>
      </c>
      <c r="P12" s="5">
        <v>10</v>
      </c>
      <c r="Q12" s="22">
        <f t="shared" si="2"/>
        <v>60</v>
      </c>
      <c r="R12" s="21" t="str">
        <f t="shared" si="3"/>
        <v>III</v>
      </c>
      <c r="S12" s="6" t="str">
        <f t="shared" si="4"/>
        <v>Mejorable</v>
      </c>
      <c r="T12" s="7" t="str">
        <f t="shared" si="5"/>
        <v>Mejorar el control existente</v>
      </c>
      <c r="U12" s="8">
        <v>10</v>
      </c>
      <c r="V12" s="13" t="s">
        <v>52</v>
      </c>
      <c r="W12" s="3" t="s">
        <v>37</v>
      </c>
      <c r="X12" s="1" t="s">
        <v>43</v>
      </c>
      <c r="Y12" s="1" t="s">
        <v>43</v>
      </c>
      <c r="Z12" s="1" t="s">
        <v>43</v>
      </c>
      <c r="AA12" s="9" t="s">
        <v>58</v>
      </c>
      <c r="AB12" s="1" t="s">
        <v>43</v>
      </c>
    </row>
    <row r="13" spans="1:28" ht="94.5" customHeight="1" x14ac:dyDescent="0.2">
      <c r="A13" s="28" t="s">
        <v>45</v>
      </c>
      <c r="B13" s="28" t="s">
        <v>82</v>
      </c>
      <c r="C13" s="28" t="s">
        <v>46</v>
      </c>
      <c r="D13" s="28" t="s">
        <v>47</v>
      </c>
      <c r="E13" s="28" t="s">
        <v>37</v>
      </c>
      <c r="F13" s="13" t="s">
        <v>50</v>
      </c>
      <c r="G13" s="24" t="s">
        <v>35</v>
      </c>
      <c r="H13" s="1" t="s">
        <v>57</v>
      </c>
      <c r="I13" s="16" t="s">
        <v>43</v>
      </c>
      <c r="J13" s="16" t="s">
        <v>43</v>
      </c>
      <c r="K13" s="1" t="s">
        <v>80</v>
      </c>
      <c r="L13" s="19">
        <v>2</v>
      </c>
      <c r="M13" s="20">
        <v>4</v>
      </c>
      <c r="N13" s="21">
        <f t="shared" si="0"/>
        <v>8</v>
      </c>
      <c r="O13" s="21" t="str">
        <f t="shared" si="1"/>
        <v>MEDIO (M)</v>
      </c>
      <c r="P13" s="5">
        <v>10</v>
      </c>
      <c r="Q13" s="22">
        <f t="shared" si="2"/>
        <v>80</v>
      </c>
      <c r="R13" s="21" t="str">
        <f t="shared" si="3"/>
        <v>III</v>
      </c>
      <c r="S13" s="6" t="str">
        <f t="shared" si="4"/>
        <v>Mejorable</v>
      </c>
      <c r="T13" s="7" t="str">
        <f t="shared" si="5"/>
        <v>Mejorar el control existente</v>
      </c>
      <c r="U13" s="8">
        <v>70</v>
      </c>
      <c r="V13" s="1" t="s">
        <v>57</v>
      </c>
      <c r="W13" s="3" t="s">
        <v>37</v>
      </c>
      <c r="X13" s="16" t="s">
        <v>43</v>
      </c>
      <c r="Y13" s="16" t="s">
        <v>43</v>
      </c>
      <c r="Z13" s="16" t="s">
        <v>43</v>
      </c>
      <c r="AA13" s="1" t="s">
        <v>81</v>
      </c>
      <c r="AB13" s="16" t="s">
        <v>43</v>
      </c>
    </row>
    <row r="14" spans="1:28" ht="105" x14ac:dyDescent="0.2">
      <c r="A14" s="28" t="s">
        <v>45</v>
      </c>
      <c r="B14" s="28" t="s">
        <v>82</v>
      </c>
      <c r="C14" s="28" t="s">
        <v>46</v>
      </c>
      <c r="D14" s="28" t="s">
        <v>47</v>
      </c>
      <c r="E14" s="28" t="s">
        <v>37</v>
      </c>
      <c r="F14" s="9" t="s">
        <v>90</v>
      </c>
      <c r="G14" s="25" t="s">
        <v>70</v>
      </c>
      <c r="H14" s="1" t="s">
        <v>59</v>
      </c>
      <c r="I14" s="9" t="s">
        <v>43</v>
      </c>
      <c r="J14" s="9" t="s">
        <v>43</v>
      </c>
      <c r="K14" s="9" t="s">
        <v>60</v>
      </c>
      <c r="L14" s="26">
        <v>2</v>
      </c>
      <c r="M14" s="20">
        <v>4</v>
      </c>
      <c r="N14" s="21">
        <f t="shared" si="0"/>
        <v>8</v>
      </c>
      <c r="O14" s="21" t="str">
        <f t="shared" si="1"/>
        <v>MEDIO (M)</v>
      </c>
      <c r="P14" s="5">
        <v>25</v>
      </c>
      <c r="Q14" s="22">
        <f t="shared" si="2"/>
        <v>200</v>
      </c>
      <c r="R14" s="27" t="str">
        <f t="shared" si="3"/>
        <v>II</v>
      </c>
      <c r="S14" s="6" t="str">
        <f t="shared" si="4"/>
        <v>No Aceptáble o Aceptable con Control Especifico</v>
      </c>
      <c r="T14" s="10" t="str">
        <f t="shared" si="5"/>
        <v>Corregir o adoptar medidas de control</v>
      </c>
      <c r="U14" s="3">
        <v>70</v>
      </c>
      <c r="V14" s="2" t="s">
        <v>61</v>
      </c>
      <c r="W14" s="3" t="s">
        <v>37</v>
      </c>
      <c r="X14" s="1" t="s">
        <v>43</v>
      </c>
      <c r="Y14" s="1" t="s">
        <v>43</v>
      </c>
      <c r="Z14" s="1" t="s">
        <v>43</v>
      </c>
      <c r="AA14" s="1" t="s">
        <v>62</v>
      </c>
      <c r="AB14" s="1" t="s">
        <v>43</v>
      </c>
    </row>
    <row r="15" spans="1:28" ht="102" customHeight="1" x14ac:dyDescent="0.2">
      <c r="A15" s="28" t="s">
        <v>45</v>
      </c>
      <c r="B15" s="28" t="s">
        <v>82</v>
      </c>
      <c r="C15" s="28" t="s">
        <v>46</v>
      </c>
      <c r="D15" s="28" t="s">
        <v>47</v>
      </c>
      <c r="E15" s="28" t="s">
        <v>37</v>
      </c>
      <c r="F15" s="9" t="s">
        <v>89</v>
      </c>
      <c r="G15" s="25" t="s">
        <v>70</v>
      </c>
      <c r="H15" s="2" t="s">
        <v>63</v>
      </c>
      <c r="I15" s="9" t="s">
        <v>64</v>
      </c>
      <c r="J15" s="9" t="s">
        <v>43</v>
      </c>
      <c r="K15" s="9" t="s">
        <v>43</v>
      </c>
      <c r="L15" s="26">
        <v>2</v>
      </c>
      <c r="M15" s="20">
        <v>3</v>
      </c>
      <c r="N15" s="21">
        <f t="shared" si="0"/>
        <v>6</v>
      </c>
      <c r="O15" s="21" t="str">
        <f t="shared" si="1"/>
        <v>MEDIO (M)</v>
      </c>
      <c r="P15" s="5">
        <v>10</v>
      </c>
      <c r="Q15" s="22">
        <f t="shared" si="2"/>
        <v>60</v>
      </c>
      <c r="R15" s="27" t="str">
        <f t="shared" si="3"/>
        <v>III</v>
      </c>
      <c r="S15" s="6" t="str">
        <f t="shared" si="4"/>
        <v>Mejorable</v>
      </c>
      <c r="T15" s="10" t="str">
        <f t="shared" si="5"/>
        <v>Mejorar el control existente</v>
      </c>
      <c r="U15" s="3">
        <v>70</v>
      </c>
      <c r="V15" s="1" t="s">
        <v>61</v>
      </c>
      <c r="W15" s="3" t="s">
        <v>37</v>
      </c>
      <c r="X15" s="1" t="s">
        <v>43</v>
      </c>
      <c r="Y15" s="1" t="s">
        <v>43</v>
      </c>
      <c r="Z15" s="1" t="s">
        <v>43</v>
      </c>
      <c r="AA15" s="1" t="s">
        <v>62</v>
      </c>
      <c r="AB15" s="9" t="s">
        <v>43</v>
      </c>
    </row>
    <row r="16" spans="1:28" s="41" customFormat="1" ht="90" x14ac:dyDescent="0.2">
      <c r="A16" s="28" t="s">
        <v>45</v>
      </c>
      <c r="B16" s="28" t="s">
        <v>82</v>
      </c>
      <c r="C16" s="28" t="s">
        <v>46</v>
      </c>
      <c r="D16" s="28" t="s">
        <v>47</v>
      </c>
      <c r="E16" s="31" t="s">
        <v>37</v>
      </c>
      <c r="F16" s="31" t="s">
        <v>101</v>
      </c>
      <c r="G16" s="25" t="s">
        <v>102</v>
      </c>
      <c r="H16" s="31" t="s">
        <v>103</v>
      </c>
      <c r="I16" s="1" t="s">
        <v>43</v>
      </c>
      <c r="J16" s="1" t="s">
        <v>43</v>
      </c>
      <c r="K16" s="31" t="s">
        <v>43</v>
      </c>
      <c r="L16" s="26">
        <v>2</v>
      </c>
      <c r="M16" s="5">
        <v>1</v>
      </c>
      <c r="N16" s="21">
        <f t="shared" si="0"/>
        <v>2</v>
      </c>
      <c r="O16" s="21" t="str">
        <f t="shared" si="1"/>
        <v>BAJO (B)</v>
      </c>
      <c r="P16" s="5">
        <v>10</v>
      </c>
      <c r="Q16" s="22">
        <f t="shared" si="2"/>
        <v>20</v>
      </c>
      <c r="R16" s="27" t="str">
        <f t="shared" si="3"/>
        <v>IV</v>
      </c>
      <c r="S16" s="6" t="str">
        <f t="shared" si="4"/>
        <v>Aceptablé</v>
      </c>
      <c r="T16" s="10" t="str">
        <f t="shared" si="5"/>
        <v>No intervenir, salvo que un análisis mas preciso lo justifique</v>
      </c>
      <c r="U16" s="3">
        <v>70</v>
      </c>
      <c r="V16" s="31" t="s">
        <v>104</v>
      </c>
      <c r="W16" s="31" t="s">
        <v>37</v>
      </c>
      <c r="X16" s="1" t="s">
        <v>98</v>
      </c>
      <c r="Y16" s="1" t="s">
        <v>98</v>
      </c>
      <c r="Z16" s="1" t="s">
        <v>98</v>
      </c>
      <c r="AA16" s="31" t="s">
        <v>105</v>
      </c>
      <c r="AB16" s="31" t="s">
        <v>98</v>
      </c>
    </row>
    <row r="17" spans="1:28" ht="97.5" customHeight="1" x14ac:dyDescent="0.2">
      <c r="A17" s="16" t="s">
        <v>45</v>
      </c>
      <c r="B17" s="16" t="s">
        <v>82</v>
      </c>
      <c r="C17" s="16" t="s">
        <v>46</v>
      </c>
      <c r="D17" s="16" t="s">
        <v>47</v>
      </c>
      <c r="E17" s="16" t="s">
        <v>37</v>
      </c>
      <c r="F17" s="29" t="s">
        <v>65</v>
      </c>
      <c r="G17" s="25" t="s">
        <v>36</v>
      </c>
      <c r="H17" s="2" t="s">
        <v>66</v>
      </c>
      <c r="I17" s="9" t="s">
        <v>67</v>
      </c>
      <c r="J17" s="9" t="s">
        <v>43</v>
      </c>
      <c r="K17" s="9" t="s">
        <v>68</v>
      </c>
      <c r="L17" s="26">
        <v>2</v>
      </c>
      <c r="M17" s="20">
        <v>2</v>
      </c>
      <c r="N17" s="21">
        <f t="shared" si="0"/>
        <v>4</v>
      </c>
      <c r="O17" s="21" t="str">
        <f t="shared" si="1"/>
        <v>BAJO (B)</v>
      </c>
      <c r="P17" s="5">
        <v>10</v>
      </c>
      <c r="Q17" s="22">
        <f t="shared" si="2"/>
        <v>40</v>
      </c>
      <c r="R17" s="27" t="str">
        <f t="shared" si="3"/>
        <v>III</v>
      </c>
      <c r="S17" s="6" t="str">
        <f t="shared" si="4"/>
        <v>Mejorable</v>
      </c>
      <c r="T17" s="10" t="str">
        <f t="shared" si="5"/>
        <v>Mejorar el control existente</v>
      </c>
      <c r="U17" s="13">
        <v>70</v>
      </c>
      <c r="V17" s="2" t="s">
        <v>61</v>
      </c>
      <c r="W17" s="3" t="s">
        <v>37</v>
      </c>
      <c r="X17" s="1" t="s">
        <v>43</v>
      </c>
      <c r="Y17" s="1" t="s">
        <v>43</v>
      </c>
      <c r="Z17" s="1" t="s">
        <v>43</v>
      </c>
      <c r="AA17" s="29" t="s">
        <v>95</v>
      </c>
      <c r="AB17" s="1" t="s">
        <v>69</v>
      </c>
    </row>
  </sheetData>
  <mergeCells count="26">
    <mergeCell ref="A1:AB1"/>
    <mergeCell ref="A2:A4"/>
    <mergeCell ref="B2:B4"/>
    <mergeCell ref="C2:C4"/>
    <mergeCell ref="D2:D4"/>
    <mergeCell ref="E2:E4"/>
    <mergeCell ref="F2:G2"/>
    <mergeCell ref="H2:H4"/>
    <mergeCell ref="F3:F4"/>
    <mergeCell ref="G3:G4"/>
    <mergeCell ref="I3:I4"/>
    <mergeCell ref="J3:J4"/>
    <mergeCell ref="K3:K4"/>
    <mergeCell ref="I2:K2"/>
    <mergeCell ref="L2:R2"/>
    <mergeCell ref="S2:T2"/>
    <mergeCell ref="U2:W2"/>
    <mergeCell ref="X2:AB3"/>
    <mergeCell ref="W3:W4"/>
    <mergeCell ref="L3:L4"/>
    <mergeCell ref="M3:M4"/>
    <mergeCell ref="N3:N4"/>
    <mergeCell ref="O3:O4"/>
    <mergeCell ref="P3:P4"/>
    <mergeCell ref="U3:U4"/>
    <mergeCell ref="V3:V4"/>
  </mergeCells>
  <conditionalFormatting sqref="O10">
    <cfRule type="containsText" dxfId="339" priority="391" operator="containsText" text="MUY">
      <formula>NOT(ISERROR(SEARCH("MUY",O10)))</formula>
    </cfRule>
    <cfRule type="containsText" dxfId="338" priority="392" operator="containsText" text="BAJO">
      <formula>NOT(ISERROR(SEARCH("BAJO",O10)))</formula>
    </cfRule>
    <cfRule type="containsText" dxfId="337" priority="393" operator="containsText" text="MEDIO">
      <formula>NOT(ISERROR(SEARCH("MEDIO",O10)))</formula>
    </cfRule>
    <cfRule type="containsText" dxfId="336" priority="394" operator="containsText" text="MEDIO">
      <formula>NOT(ISERROR(SEARCH("MEDIO",O10)))</formula>
    </cfRule>
    <cfRule type="containsText" dxfId="335" priority="395" operator="containsText" text="ALTO">
      <formula>NOT(ISERROR(SEARCH("ALTO",O10)))</formula>
    </cfRule>
    <cfRule type="containsText" dxfId="334" priority="396" operator="containsText" text="MUY">
      <formula>NOT(ISERROR(SEARCH("MUY",O10)))</formula>
    </cfRule>
    <cfRule type="cellIs" dxfId="333" priority="418" stopIfTrue="1" operator="equal">
      <formula>"o"</formula>
    </cfRule>
  </conditionalFormatting>
  <conditionalFormatting sqref="R10">
    <cfRule type="containsText" dxfId="332" priority="416" operator="containsText" text="I">
      <formula>NOT(ISERROR(SEARCH("I",R10)))</formula>
    </cfRule>
    <cfRule type="cellIs" dxfId="331" priority="417" stopIfTrue="1" operator="equal">
      <formula>"O"</formula>
    </cfRule>
  </conditionalFormatting>
  <conditionalFormatting sqref="S10">
    <cfRule type="containsText" dxfId="330" priority="376" operator="containsText" text="aceptáble">
      <formula>NOT(ISERROR(SEARCH("aceptáble",S10)))</formula>
    </cfRule>
    <cfRule type="containsText" dxfId="329" priority="377" operator="containsText" text="aceptablé">
      <formula>NOT(ISERROR(SEARCH("aceptablé",S10)))</formula>
    </cfRule>
    <cfRule type="containsText" dxfId="328" priority="384" operator="containsText" text="ACEPTABLE">
      <formula>NOT(ISERROR(SEARCH("ACEPTABLE",S10)))</formula>
    </cfRule>
    <cfRule type="containsText" dxfId="327" priority="385" operator="containsText" text="MEJORABLE">
      <formula>NOT(ISERROR(SEARCH("MEJORABLE",S10)))</formula>
    </cfRule>
    <cfRule type="containsText" dxfId="326" priority="386" operator="containsText" text="CONTROL">
      <formula>NOT(ISERROR(SEARCH("CONTROL",S10)))</formula>
    </cfRule>
    <cfRule type="containsText" dxfId="325" priority="387" operator="containsText" text="NO">
      <formula>NOT(ISERROR(SEARCH("NO",S10)))</formula>
    </cfRule>
    <cfRule type="containsText" dxfId="324" priority="405" operator="containsText" text="mejorable">
      <formula>NOT(ISERROR(SEARCH("mejorable",S10)))</formula>
    </cfRule>
    <cfRule type="containsText" dxfId="323" priority="406" operator="containsText" text="Aceptable">
      <formula>NOT(ISERROR(SEARCH("Aceptable",S10)))</formula>
    </cfRule>
    <cfRule type="containsText" dxfId="322" priority="407" operator="containsText" text="ACEPTABLE">
      <formula>NOT(ISERROR(SEARCH("ACEPTABLE",S10)))</formula>
    </cfRule>
    <cfRule type="containsText" dxfId="321" priority="408" operator="containsText" text="ACEPTABLE">
      <formula>NOT(ISERROR(SEARCH("ACEPTABLE",S10)))</formula>
    </cfRule>
    <cfRule type="containsText" dxfId="320" priority="409" operator="containsText" text="MEJORABLE">
      <formula>NOT(ISERROR(SEARCH("MEJORABLE",S10)))</formula>
    </cfRule>
    <cfRule type="containsText" dxfId="319" priority="410" operator="containsText" text="NO ACEPTABLE O ACEPTABLE">
      <formula>NOT(ISERROR(SEARCH("NO ACEPTABLE O ACEPTABLE",S10)))</formula>
    </cfRule>
    <cfRule type="containsText" dxfId="318" priority="411" operator="containsText" text="NO ACEPTABLE">
      <formula>NOT(ISERROR(SEARCH("NO ACEPTABLE",S10)))</formula>
    </cfRule>
    <cfRule type="colorScale" priority="412">
      <colorScale>
        <cfvo type="min"/>
        <cfvo type="percentile" val="50"/>
        <cfvo type="max"/>
        <color rgb="FFF8696B"/>
        <color rgb="FFFFEB84"/>
        <color rgb="FF63BE7B"/>
      </colorScale>
    </cfRule>
    <cfRule type="cellIs" dxfId="317" priority="414" stopIfTrue="1" operator="equal">
      <formula>"ACEPTABLE"</formula>
    </cfRule>
    <cfRule type="cellIs" dxfId="316" priority="415" stopIfTrue="1" operator="equal">
      <formula>"NO ACEPTABLE"</formula>
    </cfRule>
  </conditionalFormatting>
  <conditionalFormatting sqref="S10">
    <cfRule type="cellIs" dxfId="315" priority="413" stopIfTrue="1" operator="equal">
      <formula>"N0 Aceptable con control especifico"</formula>
    </cfRule>
  </conditionalFormatting>
  <conditionalFormatting sqref="Q10">
    <cfRule type="cellIs" dxfId="314" priority="401" operator="lessThan">
      <formula>150</formula>
    </cfRule>
    <cfRule type="cellIs" dxfId="313" priority="402" operator="greaterThan">
      <formula>599</formula>
    </cfRule>
    <cfRule type="cellIs" dxfId="312" priority="403" operator="greaterThan">
      <formula>149</formula>
    </cfRule>
    <cfRule type="cellIs" dxfId="311" priority="404" operator="lessThan">
      <formula>121</formula>
    </cfRule>
  </conditionalFormatting>
  <conditionalFormatting sqref="N10:N11">
    <cfRule type="cellIs" dxfId="310" priority="378" operator="greaterThan">
      <formula>23</formula>
    </cfRule>
    <cfRule type="cellIs" dxfId="309" priority="379" operator="greaterThan">
      <formula>23</formula>
    </cfRule>
    <cfRule type="cellIs" dxfId="308" priority="397" operator="greaterThan">
      <formula>23</formula>
    </cfRule>
    <cfRule type="cellIs" dxfId="307" priority="398" operator="greaterThan">
      <formula>9</formula>
    </cfRule>
    <cfRule type="cellIs" dxfId="306" priority="399" operator="greaterThan">
      <formula>5</formula>
    </cfRule>
    <cfRule type="cellIs" dxfId="305" priority="400" operator="lessThan">
      <formula>5</formula>
    </cfRule>
  </conditionalFormatting>
  <conditionalFormatting sqref="T10">
    <cfRule type="containsText" dxfId="304" priority="380" operator="containsText" text="Salvo">
      <formula>NOT(ISERROR(SEARCH("Salvo",T10)))</formula>
    </cfRule>
    <cfRule type="containsText" dxfId="303" priority="381" operator="containsText" text="Mejorar">
      <formula>NOT(ISERROR(SEARCH("Mejorar",T10)))</formula>
    </cfRule>
    <cfRule type="containsText" dxfId="302" priority="382" operator="containsText" text="Corregir">
      <formula>NOT(ISERROR(SEARCH("Corregir",T10)))</formula>
    </cfRule>
    <cfRule type="containsText" dxfId="301" priority="383" operator="containsText" text="Situación">
      <formula>NOT(ISERROR(SEARCH("Situación",T10)))</formula>
    </cfRule>
    <cfRule type="containsText" dxfId="300" priority="388" operator="containsText" text="Mejorar">
      <formula>NOT(ISERROR(SEARCH("Mejorar",T10)))</formula>
    </cfRule>
    <cfRule type="containsText" dxfId="299" priority="389" operator="containsText" text="Corregir">
      <formula>NOT(ISERROR(SEARCH("Corregir",T10)))</formula>
    </cfRule>
    <cfRule type="containsText" dxfId="298" priority="390" operator="containsText" text="Situación">
      <formula>NOT(ISERROR(SEARCH("Situación",T10)))</formula>
    </cfRule>
  </conditionalFormatting>
  <conditionalFormatting sqref="O11:O13 O6">
    <cfRule type="containsText" dxfId="297" priority="358" operator="containsText" text="MUY">
      <formula>NOT(ISERROR(SEARCH("MUY",O6)))</formula>
    </cfRule>
    <cfRule type="containsText" dxfId="296" priority="359" operator="containsText" text="BAJO">
      <formula>NOT(ISERROR(SEARCH("BAJO",O6)))</formula>
    </cfRule>
    <cfRule type="containsText" dxfId="295" priority="360" operator="containsText" text="MEDIO">
      <formula>NOT(ISERROR(SEARCH("MEDIO",O6)))</formula>
    </cfRule>
    <cfRule type="containsText" dxfId="294" priority="361" operator="containsText" text="MEDIO">
      <formula>NOT(ISERROR(SEARCH("MEDIO",O6)))</formula>
    </cfRule>
    <cfRule type="containsText" dxfId="293" priority="362" operator="containsText" text="ALTO">
      <formula>NOT(ISERROR(SEARCH("ALTO",O6)))</formula>
    </cfRule>
    <cfRule type="containsText" dxfId="292" priority="363" operator="containsText" text="MUY">
      <formula>NOT(ISERROR(SEARCH("MUY",O6)))</formula>
    </cfRule>
    <cfRule type="cellIs" dxfId="291" priority="375" stopIfTrue="1" operator="equal">
      <formula>"o"</formula>
    </cfRule>
  </conditionalFormatting>
  <conditionalFormatting sqref="R11:R13 R6">
    <cfRule type="containsText" dxfId="290" priority="373" operator="containsText" text="I">
      <formula>NOT(ISERROR(SEARCH("I",R6)))</formula>
    </cfRule>
    <cfRule type="cellIs" dxfId="289" priority="374" stopIfTrue="1" operator="equal">
      <formula>"O"</formula>
    </cfRule>
  </conditionalFormatting>
  <conditionalFormatting sqref="S11:S13 S6">
    <cfRule type="cellIs" dxfId="288" priority="372" stopIfTrue="1" operator="equal">
      <formula>"N0 Aceptable con control especifico"</formula>
    </cfRule>
  </conditionalFormatting>
  <conditionalFormatting sqref="Q12:Q13 Q6">
    <cfRule type="cellIs" dxfId="287" priority="368" operator="lessThan">
      <formula>150</formula>
    </cfRule>
    <cfRule type="cellIs" dxfId="286" priority="369" operator="greaterThan">
      <formula>599</formula>
    </cfRule>
    <cfRule type="cellIs" dxfId="285" priority="370" operator="greaterThan">
      <formula>149</formula>
    </cfRule>
    <cfRule type="cellIs" dxfId="284" priority="371" operator="lessThan">
      <formula>121</formula>
    </cfRule>
  </conditionalFormatting>
  <conditionalFormatting sqref="N12:N13 N6">
    <cfRule type="cellIs" dxfId="283" priority="349" operator="greaterThan">
      <formula>23</formula>
    </cfRule>
    <cfRule type="cellIs" dxfId="282" priority="350" operator="greaterThan">
      <formula>23</formula>
    </cfRule>
    <cfRule type="cellIs" dxfId="281" priority="364" operator="greaterThan">
      <formula>23</formula>
    </cfRule>
    <cfRule type="cellIs" dxfId="280" priority="365" operator="greaterThan">
      <formula>9</formula>
    </cfRule>
    <cfRule type="cellIs" dxfId="279" priority="366" operator="greaterThan">
      <formula>5</formula>
    </cfRule>
    <cfRule type="cellIs" dxfId="278" priority="367" operator="lessThan">
      <formula>5</formula>
    </cfRule>
  </conditionalFormatting>
  <conditionalFormatting sqref="T11:T13 T6">
    <cfRule type="containsText" dxfId="277" priority="351" operator="containsText" text="Salvo">
      <formula>NOT(ISERROR(SEARCH("Salvo",T6)))</formula>
    </cfRule>
    <cfRule type="containsText" dxfId="276" priority="352" operator="containsText" text="Mejorar">
      <formula>NOT(ISERROR(SEARCH("Mejorar",T6)))</formula>
    </cfRule>
    <cfRule type="containsText" dxfId="275" priority="353" operator="containsText" text="Corregir">
      <formula>NOT(ISERROR(SEARCH("Corregir",T6)))</formula>
    </cfRule>
    <cfRule type="containsText" dxfId="274" priority="354" operator="containsText" text="Situación">
      <formula>NOT(ISERROR(SEARCH("Situación",T6)))</formula>
    </cfRule>
    <cfRule type="containsText" dxfId="273" priority="355" operator="containsText" text="Mejorar">
      <formula>NOT(ISERROR(SEARCH("Mejorar",T6)))</formula>
    </cfRule>
    <cfRule type="containsText" dxfId="272" priority="356" operator="containsText" text="Corregir">
      <formula>NOT(ISERROR(SEARCH("Corregir",T6)))</formula>
    </cfRule>
    <cfRule type="containsText" dxfId="271" priority="357" operator="containsText" text="Situación">
      <formula>NOT(ISERROR(SEARCH("Situación",T6)))</formula>
    </cfRule>
  </conditionalFormatting>
  <conditionalFormatting sqref="O7">
    <cfRule type="containsText" dxfId="270" priority="321" operator="containsText" text="MUY">
      <formula>NOT(ISERROR(SEARCH("MUY",O7)))</formula>
    </cfRule>
    <cfRule type="containsText" dxfId="269" priority="322" operator="containsText" text="BAJO">
      <formula>NOT(ISERROR(SEARCH("BAJO",O7)))</formula>
    </cfRule>
    <cfRule type="containsText" dxfId="268" priority="323" operator="containsText" text="MEDIO">
      <formula>NOT(ISERROR(SEARCH("MEDIO",O7)))</formula>
    </cfRule>
    <cfRule type="containsText" dxfId="267" priority="324" operator="containsText" text="MEDIO">
      <formula>NOT(ISERROR(SEARCH("MEDIO",O7)))</formula>
    </cfRule>
    <cfRule type="containsText" dxfId="266" priority="325" operator="containsText" text="ALTO">
      <formula>NOT(ISERROR(SEARCH("ALTO",O7)))</formula>
    </cfRule>
    <cfRule type="containsText" dxfId="265" priority="326" operator="containsText" text="MUY">
      <formula>NOT(ISERROR(SEARCH("MUY",O7)))</formula>
    </cfRule>
    <cfRule type="cellIs" dxfId="264" priority="348" stopIfTrue="1" operator="equal">
      <formula>"o"</formula>
    </cfRule>
  </conditionalFormatting>
  <conditionalFormatting sqref="R7">
    <cfRule type="containsText" dxfId="263" priority="346" operator="containsText" text="I">
      <formula>NOT(ISERROR(SEARCH("I",R7)))</formula>
    </cfRule>
    <cfRule type="cellIs" dxfId="262" priority="347" stopIfTrue="1" operator="equal">
      <formula>"O"</formula>
    </cfRule>
  </conditionalFormatting>
  <conditionalFormatting sqref="S7">
    <cfRule type="containsText" dxfId="261" priority="306" operator="containsText" text="aceptáble">
      <formula>NOT(ISERROR(SEARCH("aceptáble",S7)))</formula>
    </cfRule>
    <cfRule type="containsText" dxfId="260" priority="307" operator="containsText" text="aceptablé">
      <formula>NOT(ISERROR(SEARCH("aceptablé",S7)))</formula>
    </cfRule>
    <cfRule type="containsText" dxfId="259" priority="314" operator="containsText" text="ACEPTABLE">
      <formula>NOT(ISERROR(SEARCH("ACEPTABLE",S7)))</formula>
    </cfRule>
    <cfRule type="containsText" dxfId="258" priority="315" operator="containsText" text="MEJORABLE">
      <formula>NOT(ISERROR(SEARCH("MEJORABLE",S7)))</formula>
    </cfRule>
    <cfRule type="containsText" dxfId="257" priority="316" operator="containsText" text="CONTROL">
      <formula>NOT(ISERROR(SEARCH("CONTROL",S7)))</formula>
    </cfRule>
    <cfRule type="containsText" dxfId="256" priority="317" operator="containsText" text="NO">
      <formula>NOT(ISERROR(SEARCH("NO",S7)))</formula>
    </cfRule>
    <cfRule type="containsText" dxfId="255" priority="335" operator="containsText" text="mejorable">
      <formula>NOT(ISERROR(SEARCH("mejorable",S7)))</formula>
    </cfRule>
    <cfRule type="containsText" dxfId="254" priority="336" operator="containsText" text="Aceptable">
      <formula>NOT(ISERROR(SEARCH("Aceptable",S7)))</formula>
    </cfRule>
    <cfRule type="containsText" dxfId="253" priority="337" operator="containsText" text="ACEPTABLE">
      <formula>NOT(ISERROR(SEARCH("ACEPTABLE",S7)))</formula>
    </cfRule>
    <cfRule type="containsText" dxfId="252" priority="338" operator="containsText" text="ACEPTABLE">
      <formula>NOT(ISERROR(SEARCH("ACEPTABLE",S7)))</formula>
    </cfRule>
    <cfRule type="containsText" dxfId="251" priority="339" operator="containsText" text="MEJORABLE">
      <formula>NOT(ISERROR(SEARCH("MEJORABLE",S7)))</formula>
    </cfRule>
    <cfRule type="containsText" dxfId="250" priority="340" operator="containsText" text="NO ACEPTABLE O ACEPTABLE">
      <formula>NOT(ISERROR(SEARCH("NO ACEPTABLE O ACEPTABLE",S7)))</formula>
    </cfRule>
    <cfRule type="containsText" dxfId="249" priority="341" operator="containsText" text="NO ACEPTABLE">
      <formula>NOT(ISERROR(SEARCH("NO ACEPTABLE",S7)))</formula>
    </cfRule>
    <cfRule type="colorScale" priority="342">
      <colorScale>
        <cfvo type="min"/>
        <cfvo type="percentile" val="50"/>
        <cfvo type="max"/>
        <color rgb="FFF8696B"/>
        <color rgb="FFFFEB84"/>
        <color rgb="FF63BE7B"/>
      </colorScale>
    </cfRule>
    <cfRule type="cellIs" dxfId="248" priority="344" stopIfTrue="1" operator="equal">
      <formula>"ACEPTABLE"</formula>
    </cfRule>
    <cfRule type="cellIs" dxfId="247" priority="345" stopIfTrue="1" operator="equal">
      <formula>"NO ACEPTABLE"</formula>
    </cfRule>
  </conditionalFormatting>
  <conditionalFormatting sqref="S7">
    <cfRule type="cellIs" dxfId="246" priority="343" stopIfTrue="1" operator="equal">
      <formula>"N0 Aceptable con control especifico"</formula>
    </cfRule>
  </conditionalFormatting>
  <conditionalFormatting sqref="Q7">
    <cfRule type="cellIs" dxfId="245" priority="331" operator="lessThan">
      <formula>150</formula>
    </cfRule>
    <cfRule type="cellIs" dxfId="244" priority="332" operator="greaterThan">
      <formula>599</formula>
    </cfRule>
    <cfRule type="cellIs" dxfId="243" priority="333" operator="greaterThan">
      <formula>149</formula>
    </cfRule>
    <cfRule type="cellIs" dxfId="242" priority="334" operator="lessThan">
      <formula>121</formula>
    </cfRule>
  </conditionalFormatting>
  <conditionalFormatting sqref="N7">
    <cfRule type="cellIs" dxfId="241" priority="308" operator="greaterThan">
      <formula>23</formula>
    </cfRule>
    <cfRule type="cellIs" dxfId="240" priority="309" operator="greaterThan">
      <formula>23</formula>
    </cfRule>
    <cfRule type="cellIs" dxfId="239" priority="327" operator="greaterThan">
      <formula>23</formula>
    </cfRule>
    <cfRule type="cellIs" dxfId="238" priority="328" operator="greaterThan">
      <formula>9</formula>
    </cfRule>
    <cfRule type="cellIs" dxfId="237" priority="329" operator="greaterThan">
      <formula>5</formula>
    </cfRule>
    <cfRule type="cellIs" dxfId="236" priority="330" operator="lessThan">
      <formula>5</formula>
    </cfRule>
  </conditionalFormatting>
  <conditionalFormatting sqref="T7">
    <cfRule type="containsText" dxfId="235" priority="310" operator="containsText" text="Salvo">
      <formula>NOT(ISERROR(SEARCH("Salvo",T7)))</formula>
    </cfRule>
    <cfRule type="containsText" dxfId="234" priority="311" operator="containsText" text="Mejorar">
      <formula>NOT(ISERROR(SEARCH("Mejorar",T7)))</formula>
    </cfRule>
    <cfRule type="containsText" dxfId="233" priority="312" operator="containsText" text="Corregir">
      <formula>NOT(ISERROR(SEARCH("Corregir",T7)))</formula>
    </cfRule>
    <cfRule type="containsText" dxfId="232" priority="313" operator="containsText" text="Situación">
      <formula>NOT(ISERROR(SEARCH("Situación",T7)))</formula>
    </cfRule>
    <cfRule type="containsText" dxfId="231" priority="318" operator="containsText" text="Mejorar">
      <formula>NOT(ISERROR(SEARCH("Mejorar",T7)))</formula>
    </cfRule>
    <cfRule type="containsText" dxfId="230" priority="319" operator="containsText" text="Corregir">
      <formula>NOT(ISERROR(SEARCH("Corregir",T7)))</formula>
    </cfRule>
    <cfRule type="containsText" dxfId="229" priority="320" operator="containsText" text="Situación">
      <formula>NOT(ISERROR(SEARCH("Situación",T7)))</formula>
    </cfRule>
  </conditionalFormatting>
  <conditionalFormatting sqref="O5">
    <cfRule type="containsText" dxfId="228" priority="278" operator="containsText" text="MUY">
      <formula>NOT(ISERROR(SEARCH("MUY",O5)))</formula>
    </cfRule>
    <cfRule type="containsText" dxfId="227" priority="279" operator="containsText" text="BAJO">
      <formula>NOT(ISERROR(SEARCH("BAJO",O5)))</formula>
    </cfRule>
    <cfRule type="containsText" dxfId="226" priority="280" operator="containsText" text="MEDIO">
      <formula>NOT(ISERROR(SEARCH("MEDIO",O5)))</formula>
    </cfRule>
    <cfRule type="containsText" dxfId="225" priority="281" operator="containsText" text="MEDIO">
      <formula>NOT(ISERROR(SEARCH("MEDIO",O5)))</formula>
    </cfRule>
    <cfRule type="containsText" dxfId="224" priority="282" operator="containsText" text="ALTO">
      <formula>NOT(ISERROR(SEARCH("ALTO",O5)))</formula>
    </cfRule>
    <cfRule type="containsText" dxfId="223" priority="283" operator="containsText" text="MUY">
      <formula>NOT(ISERROR(SEARCH("MUY",O5)))</formula>
    </cfRule>
    <cfRule type="cellIs" dxfId="222" priority="305" stopIfTrue="1" operator="equal">
      <formula>"o"</formula>
    </cfRule>
  </conditionalFormatting>
  <conditionalFormatting sqref="R5">
    <cfRule type="containsText" dxfId="221" priority="303" operator="containsText" text="I">
      <formula>NOT(ISERROR(SEARCH("I",R5)))</formula>
    </cfRule>
    <cfRule type="cellIs" dxfId="220" priority="304" stopIfTrue="1" operator="equal">
      <formula>"O"</formula>
    </cfRule>
  </conditionalFormatting>
  <conditionalFormatting sqref="S5">
    <cfRule type="containsText" dxfId="219" priority="263" operator="containsText" text="aceptáble">
      <formula>NOT(ISERROR(SEARCH("aceptáble",S5)))</formula>
    </cfRule>
    <cfRule type="containsText" dxfId="218" priority="264" operator="containsText" text="aceptablé">
      <formula>NOT(ISERROR(SEARCH("aceptablé",S5)))</formula>
    </cfRule>
    <cfRule type="containsText" dxfId="217" priority="271" operator="containsText" text="ACEPTABLE">
      <formula>NOT(ISERROR(SEARCH("ACEPTABLE",S5)))</formula>
    </cfRule>
    <cfRule type="containsText" dxfId="216" priority="272" operator="containsText" text="MEJORABLE">
      <formula>NOT(ISERROR(SEARCH("MEJORABLE",S5)))</formula>
    </cfRule>
    <cfRule type="containsText" dxfId="215" priority="273" operator="containsText" text="CONTROL">
      <formula>NOT(ISERROR(SEARCH("CONTROL",S5)))</formula>
    </cfRule>
    <cfRule type="containsText" dxfId="214" priority="274" operator="containsText" text="NO">
      <formula>NOT(ISERROR(SEARCH("NO",S5)))</formula>
    </cfRule>
    <cfRule type="containsText" dxfId="213" priority="292" operator="containsText" text="mejorable">
      <formula>NOT(ISERROR(SEARCH("mejorable",S5)))</formula>
    </cfRule>
    <cfRule type="containsText" dxfId="212" priority="293" operator="containsText" text="Aceptable">
      <formula>NOT(ISERROR(SEARCH("Aceptable",S5)))</formula>
    </cfRule>
    <cfRule type="containsText" dxfId="211" priority="294" operator="containsText" text="ACEPTABLE">
      <formula>NOT(ISERROR(SEARCH("ACEPTABLE",S5)))</formula>
    </cfRule>
    <cfRule type="containsText" dxfId="210" priority="295" operator="containsText" text="ACEPTABLE">
      <formula>NOT(ISERROR(SEARCH("ACEPTABLE",S5)))</formula>
    </cfRule>
    <cfRule type="containsText" dxfId="209" priority="296" operator="containsText" text="MEJORABLE">
      <formula>NOT(ISERROR(SEARCH("MEJORABLE",S5)))</formula>
    </cfRule>
    <cfRule type="containsText" dxfId="208" priority="297" operator="containsText" text="NO ACEPTABLE O ACEPTABLE">
      <formula>NOT(ISERROR(SEARCH("NO ACEPTABLE O ACEPTABLE",S5)))</formula>
    </cfRule>
    <cfRule type="containsText" dxfId="207" priority="298" operator="containsText" text="NO ACEPTABLE">
      <formula>NOT(ISERROR(SEARCH("NO ACEPTABLE",S5)))</formula>
    </cfRule>
    <cfRule type="colorScale" priority="299">
      <colorScale>
        <cfvo type="min"/>
        <cfvo type="percentile" val="50"/>
        <cfvo type="max"/>
        <color rgb="FFF8696B"/>
        <color rgb="FFFFEB84"/>
        <color rgb="FF63BE7B"/>
      </colorScale>
    </cfRule>
    <cfRule type="cellIs" dxfId="206" priority="301" stopIfTrue="1" operator="equal">
      <formula>"ACEPTABLE"</formula>
    </cfRule>
    <cfRule type="cellIs" dxfId="205" priority="302" stopIfTrue="1" operator="equal">
      <formula>"NO ACEPTABLE"</formula>
    </cfRule>
  </conditionalFormatting>
  <conditionalFormatting sqref="S5">
    <cfRule type="cellIs" dxfId="204" priority="300" stopIfTrue="1" operator="equal">
      <formula>"N0 Aceptable con control especifico"</formula>
    </cfRule>
  </conditionalFormatting>
  <conditionalFormatting sqref="Q5">
    <cfRule type="cellIs" dxfId="203" priority="288" operator="lessThan">
      <formula>150</formula>
    </cfRule>
    <cfRule type="cellIs" dxfId="202" priority="289" operator="greaterThan">
      <formula>599</formula>
    </cfRule>
    <cfRule type="cellIs" dxfId="201" priority="290" operator="greaterThan">
      <formula>149</formula>
    </cfRule>
    <cfRule type="cellIs" dxfId="200" priority="291" operator="lessThan">
      <formula>121</formula>
    </cfRule>
  </conditionalFormatting>
  <conditionalFormatting sqref="N5">
    <cfRule type="cellIs" dxfId="199" priority="265" operator="greaterThan">
      <formula>23</formula>
    </cfRule>
    <cfRule type="cellIs" dxfId="198" priority="266" operator="greaterThan">
      <formula>23</formula>
    </cfRule>
    <cfRule type="cellIs" dxfId="197" priority="284" operator="greaterThan">
      <formula>23</formula>
    </cfRule>
    <cfRule type="cellIs" dxfId="196" priority="285" operator="greaterThan">
      <formula>9</formula>
    </cfRule>
    <cfRule type="cellIs" dxfId="195" priority="286" operator="greaterThan">
      <formula>5</formula>
    </cfRule>
    <cfRule type="cellIs" dxfId="194" priority="287" operator="lessThan">
      <formula>5</formula>
    </cfRule>
  </conditionalFormatting>
  <conditionalFormatting sqref="T5">
    <cfRule type="containsText" dxfId="193" priority="267" operator="containsText" text="Salvo">
      <formula>NOT(ISERROR(SEARCH("Salvo",T5)))</formula>
    </cfRule>
    <cfRule type="containsText" dxfId="192" priority="268" operator="containsText" text="Mejorar">
      <formula>NOT(ISERROR(SEARCH("Mejorar",T5)))</formula>
    </cfRule>
    <cfRule type="containsText" dxfId="191" priority="269" operator="containsText" text="Corregir">
      <formula>NOT(ISERROR(SEARCH("Corregir",T5)))</formula>
    </cfRule>
    <cfRule type="containsText" dxfId="190" priority="270" operator="containsText" text="Situación">
      <formula>NOT(ISERROR(SEARCH("Situación",T5)))</formula>
    </cfRule>
    <cfRule type="containsText" dxfId="189" priority="275" operator="containsText" text="Mejorar">
      <formula>NOT(ISERROR(SEARCH("Mejorar",T5)))</formula>
    </cfRule>
    <cfRule type="containsText" dxfId="188" priority="276" operator="containsText" text="Corregir">
      <formula>NOT(ISERROR(SEARCH("Corregir",T5)))</formula>
    </cfRule>
    <cfRule type="containsText" dxfId="187" priority="277" operator="containsText" text="Situación">
      <formula>NOT(ISERROR(SEARCH("Situación",T5)))</formula>
    </cfRule>
  </conditionalFormatting>
  <conditionalFormatting sqref="O8">
    <cfRule type="containsText" dxfId="186" priority="235" operator="containsText" text="MUY">
      <formula>NOT(ISERROR(SEARCH("MUY",O8)))</formula>
    </cfRule>
    <cfRule type="containsText" dxfId="185" priority="236" operator="containsText" text="BAJO">
      <formula>NOT(ISERROR(SEARCH("BAJO",O8)))</formula>
    </cfRule>
    <cfRule type="containsText" dxfId="184" priority="237" operator="containsText" text="MEDIO">
      <formula>NOT(ISERROR(SEARCH("MEDIO",O8)))</formula>
    </cfRule>
    <cfRule type="containsText" dxfId="183" priority="238" operator="containsText" text="MEDIO">
      <formula>NOT(ISERROR(SEARCH("MEDIO",O8)))</formula>
    </cfRule>
    <cfRule type="containsText" dxfId="182" priority="239" operator="containsText" text="ALTO">
      <formula>NOT(ISERROR(SEARCH("ALTO",O8)))</formula>
    </cfRule>
    <cfRule type="containsText" dxfId="181" priority="240" operator="containsText" text="MUY">
      <formula>NOT(ISERROR(SEARCH("MUY",O8)))</formula>
    </cfRule>
    <cfRule type="cellIs" dxfId="180" priority="262" stopIfTrue="1" operator="equal">
      <formula>"o"</formula>
    </cfRule>
  </conditionalFormatting>
  <conditionalFormatting sqref="R8">
    <cfRule type="containsText" dxfId="179" priority="260" operator="containsText" text="I">
      <formula>NOT(ISERROR(SEARCH("I",R8)))</formula>
    </cfRule>
    <cfRule type="cellIs" dxfId="178" priority="261" stopIfTrue="1" operator="equal">
      <formula>"O"</formula>
    </cfRule>
  </conditionalFormatting>
  <conditionalFormatting sqref="S8">
    <cfRule type="containsText" dxfId="177" priority="220" operator="containsText" text="aceptáble">
      <formula>NOT(ISERROR(SEARCH("aceptáble",S8)))</formula>
    </cfRule>
    <cfRule type="containsText" dxfId="176" priority="221" operator="containsText" text="aceptablé">
      <formula>NOT(ISERROR(SEARCH("aceptablé",S8)))</formula>
    </cfRule>
    <cfRule type="containsText" dxfId="175" priority="228" operator="containsText" text="ACEPTABLE">
      <formula>NOT(ISERROR(SEARCH("ACEPTABLE",S8)))</formula>
    </cfRule>
    <cfRule type="containsText" dxfId="174" priority="229" operator="containsText" text="MEJORABLE">
      <formula>NOT(ISERROR(SEARCH("MEJORABLE",S8)))</formula>
    </cfRule>
    <cfRule type="containsText" dxfId="173" priority="230" operator="containsText" text="CONTROL">
      <formula>NOT(ISERROR(SEARCH("CONTROL",S8)))</formula>
    </cfRule>
    <cfRule type="containsText" dxfId="172" priority="231" operator="containsText" text="NO">
      <formula>NOT(ISERROR(SEARCH("NO",S8)))</formula>
    </cfRule>
    <cfRule type="containsText" dxfId="171" priority="249" operator="containsText" text="mejorable">
      <formula>NOT(ISERROR(SEARCH("mejorable",S8)))</formula>
    </cfRule>
    <cfRule type="containsText" dxfId="170" priority="250" operator="containsText" text="Aceptable">
      <formula>NOT(ISERROR(SEARCH("Aceptable",S8)))</formula>
    </cfRule>
    <cfRule type="containsText" dxfId="169" priority="251" operator="containsText" text="ACEPTABLE">
      <formula>NOT(ISERROR(SEARCH("ACEPTABLE",S8)))</formula>
    </cfRule>
    <cfRule type="containsText" dxfId="168" priority="252" operator="containsText" text="ACEPTABLE">
      <formula>NOT(ISERROR(SEARCH("ACEPTABLE",S8)))</formula>
    </cfRule>
    <cfRule type="containsText" dxfId="167" priority="253" operator="containsText" text="MEJORABLE">
      <formula>NOT(ISERROR(SEARCH("MEJORABLE",S8)))</formula>
    </cfRule>
    <cfRule type="containsText" dxfId="166" priority="254" operator="containsText" text="NO ACEPTABLE O ACEPTABLE">
      <formula>NOT(ISERROR(SEARCH("NO ACEPTABLE O ACEPTABLE",S8)))</formula>
    </cfRule>
    <cfRule type="containsText" dxfId="165" priority="255" operator="containsText" text="NO ACEPTABLE">
      <formula>NOT(ISERROR(SEARCH("NO ACEPTABLE",S8)))</formula>
    </cfRule>
    <cfRule type="colorScale" priority="256">
      <colorScale>
        <cfvo type="min"/>
        <cfvo type="percentile" val="50"/>
        <cfvo type="max"/>
        <color rgb="FFF8696B"/>
        <color rgb="FFFFEB84"/>
        <color rgb="FF63BE7B"/>
      </colorScale>
    </cfRule>
    <cfRule type="cellIs" dxfId="164" priority="258" stopIfTrue="1" operator="equal">
      <formula>"ACEPTABLE"</formula>
    </cfRule>
    <cfRule type="cellIs" dxfId="163" priority="259" stopIfTrue="1" operator="equal">
      <formula>"NO ACEPTABLE"</formula>
    </cfRule>
  </conditionalFormatting>
  <conditionalFormatting sqref="S8">
    <cfRule type="cellIs" dxfId="162" priority="257" stopIfTrue="1" operator="equal">
      <formula>"N0 Aceptable con control especifico"</formula>
    </cfRule>
  </conditionalFormatting>
  <conditionalFormatting sqref="Q8">
    <cfRule type="cellIs" dxfId="161" priority="245" operator="lessThan">
      <formula>150</formula>
    </cfRule>
    <cfRule type="cellIs" dxfId="160" priority="246" operator="greaterThan">
      <formula>599</formula>
    </cfRule>
    <cfRule type="cellIs" dxfId="159" priority="247" operator="greaterThan">
      <formula>149</formula>
    </cfRule>
    <cfRule type="cellIs" dxfId="158" priority="248" operator="lessThan">
      <formula>121</formula>
    </cfRule>
  </conditionalFormatting>
  <conditionalFormatting sqref="N8">
    <cfRule type="cellIs" dxfId="157" priority="222" operator="greaterThan">
      <formula>23</formula>
    </cfRule>
    <cfRule type="cellIs" dxfId="156" priority="223" operator="greaterThan">
      <formula>23</formula>
    </cfRule>
    <cfRule type="cellIs" dxfId="155" priority="241" operator="greaterThan">
      <formula>23</formula>
    </cfRule>
    <cfRule type="cellIs" dxfId="154" priority="242" operator="greaterThan">
      <formula>9</formula>
    </cfRule>
    <cfRule type="cellIs" dxfId="153" priority="243" operator="greaterThan">
      <formula>5</formula>
    </cfRule>
    <cfRule type="cellIs" dxfId="152" priority="244" operator="lessThan">
      <formula>5</formula>
    </cfRule>
  </conditionalFormatting>
  <conditionalFormatting sqref="T8">
    <cfRule type="containsText" dxfId="151" priority="224" operator="containsText" text="Salvo">
      <formula>NOT(ISERROR(SEARCH("Salvo",T8)))</formula>
    </cfRule>
    <cfRule type="containsText" dxfId="150" priority="225" operator="containsText" text="Mejorar">
      <formula>NOT(ISERROR(SEARCH("Mejorar",T8)))</formula>
    </cfRule>
    <cfRule type="containsText" dxfId="149" priority="226" operator="containsText" text="Corregir">
      <formula>NOT(ISERROR(SEARCH("Corregir",T8)))</formula>
    </cfRule>
    <cfRule type="containsText" dxfId="148" priority="227" operator="containsText" text="Situación">
      <formula>NOT(ISERROR(SEARCH("Situación",T8)))</formula>
    </cfRule>
    <cfRule type="containsText" dxfId="147" priority="232" operator="containsText" text="Mejorar">
      <formula>NOT(ISERROR(SEARCH("Mejorar",T8)))</formula>
    </cfRule>
    <cfRule type="containsText" dxfId="146" priority="233" operator="containsText" text="Corregir">
      <formula>NOT(ISERROR(SEARCH("Corregir",T8)))</formula>
    </cfRule>
    <cfRule type="containsText" dxfId="145" priority="234" operator="containsText" text="Situación">
      <formula>NOT(ISERROR(SEARCH("Situación",T8)))</formula>
    </cfRule>
  </conditionalFormatting>
  <conditionalFormatting sqref="Q11">
    <cfRule type="cellIs" dxfId="144" priority="173" operator="lessThan">
      <formula>150</formula>
    </cfRule>
    <cfRule type="cellIs" dxfId="143" priority="174" operator="greaterThan">
      <formula>599</formula>
    </cfRule>
    <cfRule type="cellIs" dxfId="142" priority="175" operator="greaterThan">
      <formula>149</formula>
    </cfRule>
    <cfRule type="cellIs" dxfId="141" priority="176" operator="lessThan">
      <formula>121</formula>
    </cfRule>
  </conditionalFormatting>
  <conditionalFormatting sqref="S11:S13 S6">
    <cfRule type="containsText" dxfId="140" priority="419" operator="containsText" text="aceptáble">
      <formula>NOT(ISERROR(SEARCH("aceptáble",S6)))</formula>
    </cfRule>
    <cfRule type="containsText" dxfId="139" priority="420" operator="containsText" text="aceptablé">
      <formula>NOT(ISERROR(SEARCH("aceptablé",S6)))</formula>
    </cfRule>
    <cfRule type="containsText" dxfId="138" priority="421" operator="containsText" text="ACEPTABLE">
      <formula>NOT(ISERROR(SEARCH("ACEPTABLE",S6)))</formula>
    </cfRule>
    <cfRule type="containsText" dxfId="137" priority="422" operator="containsText" text="MEJORABLE">
      <formula>NOT(ISERROR(SEARCH("MEJORABLE",S6)))</formula>
    </cfRule>
    <cfRule type="containsText" dxfId="136" priority="423" operator="containsText" text="CONTROL">
      <formula>NOT(ISERROR(SEARCH("CONTROL",S6)))</formula>
    </cfRule>
    <cfRule type="containsText" dxfId="135" priority="424" operator="containsText" text="NO">
      <formula>NOT(ISERROR(SEARCH("NO",S6)))</formula>
    </cfRule>
    <cfRule type="containsText" dxfId="134" priority="425" operator="containsText" text="mejorable">
      <formula>NOT(ISERROR(SEARCH("mejorable",S6)))</formula>
    </cfRule>
    <cfRule type="containsText" dxfId="133" priority="426" operator="containsText" text="Aceptable">
      <formula>NOT(ISERROR(SEARCH("Aceptable",S6)))</formula>
    </cfRule>
    <cfRule type="containsText" dxfId="132" priority="427" operator="containsText" text="ACEPTABLE">
      <formula>NOT(ISERROR(SEARCH("ACEPTABLE",S6)))</formula>
    </cfRule>
    <cfRule type="containsText" dxfId="131" priority="428" operator="containsText" text="ACEPTABLE">
      <formula>NOT(ISERROR(SEARCH("ACEPTABLE",S6)))</formula>
    </cfRule>
    <cfRule type="containsText" dxfId="130" priority="429" operator="containsText" text="MEJORABLE">
      <formula>NOT(ISERROR(SEARCH("MEJORABLE",S6)))</formula>
    </cfRule>
    <cfRule type="containsText" dxfId="129" priority="430" operator="containsText" text="NO ACEPTABLE O ACEPTABLE">
      <formula>NOT(ISERROR(SEARCH("NO ACEPTABLE O ACEPTABLE",S6)))</formula>
    </cfRule>
    <cfRule type="containsText" dxfId="128" priority="431" operator="containsText" text="NO ACEPTABLE">
      <formula>NOT(ISERROR(SEARCH("NO ACEPTABLE",S6)))</formula>
    </cfRule>
    <cfRule type="colorScale" priority="432">
      <colorScale>
        <cfvo type="min"/>
        <cfvo type="percentile" val="50"/>
        <cfvo type="max"/>
        <color rgb="FFF8696B"/>
        <color rgb="FFFFEB84"/>
        <color rgb="FF63BE7B"/>
      </colorScale>
    </cfRule>
    <cfRule type="cellIs" dxfId="127" priority="433" stopIfTrue="1" operator="equal">
      <formula>"ACEPTABLE"</formula>
    </cfRule>
    <cfRule type="cellIs" dxfId="126" priority="434" stopIfTrue="1" operator="equal">
      <formula>"NO ACEPTABLE"</formula>
    </cfRule>
  </conditionalFormatting>
  <conditionalFormatting sqref="O14:O15 O17">
    <cfRule type="containsText" dxfId="125" priority="96" operator="containsText" text="MUY">
      <formula>NOT(ISERROR(SEARCH("MUY",O14)))</formula>
    </cfRule>
    <cfRule type="containsText" dxfId="124" priority="97" operator="containsText" text="BAJO">
      <formula>NOT(ISERROR(SEARCH("BAJO",O14)))</formula>
    </cfRule>
    <cfRule type="containsText" dxfId="123" priority="98" operator="containsText" text="MEDIO">
      <formula>NOT(ISERROR(SEARCH("MEDIO",O14)))</formula>
    </cfRule>
    <cfRule type="containsText" dxfId="122" priority="99" operator="containsText" text="MEDIO">
      <formula>NOT(ISERROR(SEARCH("MEDIO",O14)))</formula>
    </cfRule>
    <cfRule type="containsText" dxfId="121" priority="100" operator="containsText" text="ALTO">
      <formula>NOT(ISERROR(SEARCH("ALTO",O14)))</formula>
    </cfRule>
    <cfRule type="containsText" dxfId="120" priority="101" operator="containsText" text="MUY">
      <formula>NOT(ISERROR(SEARCH("MUY",O14)))</formula>
    </cfRule>
    <cfRule type="cellIs" dxfId="119" priority="113" stopIfTrue="1" operator="equal">
      <formula>"o"</formula>
    </cfRule>
  </conditionalFormatting>
  <conditionalFormatting sqref="R14:R15 R17">
    <cfRule type="containsText" dxfId="118" priority="111" operator="containsText" text="I">
      <formula>NOT(ISERROR(SEARCH("I",R14)))</formula>
    </cfRule>
    <cfRule type="cellIs" dxfId="117" priority="112" stopIfTrue="1" operator="equal">
      <formula>"O"</formula>
    </cfRule>
  </conditionalFormatting>
  <conditionalFormatting sqref="S14:S15 S17">
    <cfRule type="cellIs" dxfId="116" priority="110" stopIfTrue="1" operator="equal">
      <formula>"N0 Aceptable con control especifico"</formula>
    </cfRule>
  </conditionalFormatting>
  <conditionalFormatting sqref="Q14:Q15 Q17">
    <cfRule type="cellIs" dxfId="115" priority="106" operator="lessThan">
      <formula>150</formula>
    </cfRule>
    <cfRule type="cellIs" dxfId="114" priority="107" operator="greaterThan">
      <formula>599</formula>
    </cfRule>
    <cfRule type="cellIs" dxfId="113" priority="108" operator="greaterThan">
      <formula>149</formula>
    </cfRule>
    <cfRule type="cellIs" dxfId="112" priority="109" operator="lessThan">
      <formula>121</formula>
    </cfRule>
  </conditionalFormatting>
  <conditionalFormatting sqref="N14:N15 N17">
    <cfRule type="cellIs" dxfId="111" priority="87" operator="greaterThan">
      <formula>23</formula>
    </cfRule>
    <cfRule type="cellIs" dxfId="110" priority="88" operator="greaterThan">
      <formula>23</formula>
    </cfRule>
    <cfRule type="cellIs" dxfId="109" priority="102" operator="greaterThan">
      <formula>23</formula>
    </cfRule>
    <cfRule type="cellIs" dxfId="108" priority="103" operator="greaterThan">
      <formula>9</formula>
    </cfRule>
    <cfRule type="cellIs" dxfId="107" priority="104" operator="greaterThan">
      <formula>5</formula>
    </cfRule>
    <cfRule type="cellIs" dxfId="106" priority="105" operator="lessThan">
      <formula>5</formula>
    </cfRule>
  </conditionalFormatting>
  <conditionalFormatting sqref="T14:T15 T17">
    <cfRule type="containsText" dxfId="105" priority="89" operator="containsText" text="Salvo">
      <formula>NOT(ISERROR(SEARCH("Salvo",T14)))</formula>
    </cfRule>
    <cfRule type="containsText" dxfId="104" priority="90" operator="containsText" text="Mejorar">
      <formula>NOT(ISERROR(SEARCH("Mejorar",T14)))</formula>
    </cfRule>
    <cfRule type="containsText" dxfId="103" priority="91" operator="containsText" text="Corregir">
      <formula>NOT(ISERROR(SEARCH("Corregir",T14)))</formula>
    </cfRule>
    <cfRule type="containsText" dxfId="102" priority="92" operator="containsText" text="Situación">
      <formula>NOT(ISERROR(SEARCH("Situación",T14)))</formula>
    </cfRule>
    <cfRule type="containsText" dxfId="101" priority="93" operator="containsText" text="Mejorar">
      <formula>NOT(ISERROR(SEARCH("Mejorar",T14)))</formula>
    </cfRule>
    <cfRule type="containsText" dxfId="100" priority="94" operator="containsText" text="Corregir">
      <formula>NOT(ISERROR(SEARCH("Corregir",T14)))</formula>
    </cfRule>
    <cfRule type="containsText" dxfId="99" priority="95" operator="containsText" text="Situación">
      <formula>NOT(ISERROR(SEARCH("Situación",T14)))</formula>
    </cfRule>
  </conditionalFormatting>
  <conditionalFormatting sqref="S14:S15 S17">
    <cfRule type="containsText" dxfId="98" priority="114" operator="containsText" text="aceptáble">
      <formula>NOT(ISERROR(SEARCH("aceptáble",S14)))</formula>
    </cfRule>
    <cfRule type="containsText" dxfId="97" priority="115" operator="containsText" text="aceptablé">
      <formula>NOT(ISERROR(SEARCH("aceptablé",S14)))</formula>
    </cfRule>
    <cfRule type="containsText" dxfId="96" priority="116" operator="containsText" text="ACEPTABLE">
      <formula>NOT(ISERROR(SEARCH("ACEPTABLE",S14)))</formula>
    </cfRule>
    <cfRule type="containsText" dxfId="95" priority="117" operator="containsText" text="MEJORABLE">
      <formula>NOT(ISERROR(SEARCH("MEJORABLE",S14)))</formula>
    </cfRule>
    <cfRule type="containsText" dxfId="94" priority="118" operator="containsText" text="CONTROL">
      <formula>NOT(ISERROR(SEARCH("CONTROL",S14)))</formula>
    </cfRule>
    <cfRule type="containsText" dxfId="93" priority="119" operator="containsText" text="NO">
      <formula>NOT(ISERROR(SEARCH("NO",S14)))</formula>
    </cfRule>
    <cfRule type="containsText" dxfId="92" priority="120" operator="containsText" text="mejorable">
      <formula>NOT(ISERROR(SEARCH("mejorable",S14)))</formula>
    </cfRule>
    <cfRule type="containsText" dxfId="91" priority="121" operator="containsText" text="Aceptable">
      <formula>NOT(ISERROR(SEARCH("Aceptable",S14)))</formula>
    </cfRule>
    <cfRule type="containsText" dxfId="90" priority="122" operator="containsText" text="ACEPTABLE">
      <formula>NOT(ISERROR(SEARCH("ACEPTABLE",S14)))</formula>
    </cfRule>
    <cfRule type="containsText" dxfId="89" priority="123" operator="containsText" text="ACEPTABLE">
      <formula>NOT(ISERROR(SEARCH("ACEPTABLE",S14)))</formula>
    </cfRule>
    <cfRule type="containsText" dxfId="88" priority="124" operator="containsText" text="MEJORABLE">
      <formula>NOT(ISERROR(SEARCH("MEJORABLE",S14)))</formula>
    </cfRule>
    <cfRule type="containsText" dxfId="87" priority="125" operator="containsText" text="NO ACEPTABLE O ACEPTABLE">
      <formula>NOT(ISERROR(SEARCH("NO ACEPTABLE O ACEPTABLE",S14)))</formula>
    </cfRule>
    <cfRule type="containsText" dxfId="86" priority="126" operator="containsText" text="NO ACEPTABLE">
      <formula>NOT(ISERROR(SEARCH("NO ACEPTABLE",S14)))</formula>
    </cfRule>
    <cfRule type="colorScale" priority="127">
      <colorScale>
        <cfvo type="min"/>
        <cfvo type="percentile" val="50"/>
        <cfvo type="max"/>
        <color rgb="FFF8696B"/>
        <color rgb="FFFFEB84"/>
        <color rgb="FF63BE7B"/>
      </colorScale>
    </cfRule>
    <cfRule type="cellIs" dxfId="85" priority="128" stopIfTrue="1" operator="equal">
      <formula>"ACEPTABLE"</formula>
    </cfRule>
    <cfRule type="cellIs" dxfId="84" priority="129" stopIfTrue="1" operator="equal">
      <formula>"NO ACEPTABLE"</formula>
    </cfRule>
  </conditionalFormatting>
  <conditionalFormatting sqref="O9">
    <cfRule type="containsText" dxfId="83" priority="53" operator="containsText" text="MUY">
      <formula>NOT(ISERROR(SEARCH("MUY",O9)))</formula>
    </cfRule>
    <cfRule type="containsText" dxfId="82" priority="54" operator="containsText" text="BAJO">
      <formula>NOT(ISERROR(SEARCH("BAJO",O9)))</formula>
    </cfRule>
    <cfRule type="containsText" dxfId="81" priority="55" operator="containsText" text="MEDIO">
      <formula>NOT(ISERROR(SEARCH("MEDIO",O9)))</formula>
    </cfRule>
    <cfRule type="containsText" dxfId="80" priority="56" operator="containsText" text="MEDIO">
      <formula>NOT(ISERROR(SEARCH("MEDIO",O9)))</formula>
    </cfRule>
    <cfRule type="containsText" dxfId="79" priority="57" operator="containsText" text="ALTO">
      <formula>NOT(ISERROR(SEARCH("ALTO",O9)))</formula>
    </cfRule>
    <cfRule type="containsText" dxfId="78" priority="58" operator="containsText" text="MUY">
      <formula>NOT(ISERROR(SEARCH("MUY",O9)))</formula>
    </cfRule>
    <cfRule type="cellIs" dxfId="77" priority="70" stopIfTrue="1" operator="equal">
      <formula>"o"</formula>
    </cfRule>
  </conditionalFormatting>
  <conditionalFormatting sqref="R9">
    <cfRule type="containsText" dxfId="76" priority="68" operator="containsText" text="I">
      <formula>NOT(ISERROR(SEARCH("I",R9)))</formula>
    </cfRule>
    <cfRule type="cellIs" dxfId="75" priority="69" stopIfTrue="1" operator="equal">
      <formula>"O"</formula>
    </cfRule>
  </conditionalFormatting>
  <conditionalFormatting sqref="S9">
    <cfRule type="cellIs" dxfId="74" priority="67" stopIfTrue="1" operator="equal">
      <formula>"N0 Aceptable con control especifico"</formula>
    </cfRule>
  </conditionalFormatting>
  <conditionalFormatting sqref="Q9">
    <cfRule type="cellIs" dxfId="73" priority="63" operator="lessThan">
      <formula>150</formula>
    </cfRule>
    <cfRule type="cellIs" dxfId="72" priority="64" operator="greaterThan">
      <formula>599</formula>
    </cfRule>
    <cfRule type="cellIs" dxfId="71" priority="65" operator="greaterThan">
      <formula>149</formula>
    </cfRule>
    <cfRule type="cellIs" dxfId="70" priority="66" operator="lessThan">
      <formula>121</formula>
    </cfRule>
  </conditionalFormatting>
  <conditionalFormatting sqref="N9">
    <cfRule type="cellIs" dxfId="69" priority="44" operator="greaterThan">
      <formula>23</formula>
    </cfRule>
    <cfRule type="cellIs" dxfId="68" priority="45" operator="greaterThan">
      <formula>23</formula>
    </cfRule>
    <cfRule type="cellIs" dxfId="67" priority="59" operator="greaterThan">
      <formula>23</formula>
    </cfRule>
    <cfRule type="cellIs" dxfId="66" priority="60" operator="greaterThan">
      <formula>9</formula>
    </cfRule>
    <cfRule type="cellIs" dxfId="65" priority="61" operator="greaterThan">
      <formula>5</formula>
    </cfRule>
    <cfRule type="cellIs" dxfId="64" priority="62" operator="lessThan">
      <formula>5</formula>
    </cfRule>
  </conditionalFormatting>
  <conditionalFormatting sqref="T9">
    <cfRule type="containsText" dxfId="63" priority="46" operator="containsText" text="Salvo">
      <formula>NOT(ISERROR(SEARCH("Salvo",T9)))</formula>
    </cfRule>
    <cfRule type="containsText" dxfId="62" priority="47" operator="containsText" text="Mejorar">
      <formula>NOT(ISERROR(SEARCH("Mejorar",T9)))</formula>
    </cfRule>
    <cfRule type="containsText" dxfId="61" priority="48" operator="containsText" text="Corregir">
      <formula>NOT(ISERROR(SEARCH("Corregir",T9)))</formula>
    </cfRule>
    <cfRule type="containsText" dxfId="60" priority="49" operator="containsText" text="Situación">
      <formula>NOT(ISERROR(SEARCH("Situación",T9)))</formula>
    </cfRule>
    <cfRule type="containsText" dxfId="59" priority="50" operator="containsText" text="Mejorar">
      <formula>NOT(ISERROR(SEARCH("Mejorar",T9)))</formula>
    </cfRule>
    <cfRule type="containsText" dxfId="58" priority="51" operator="containsText" text="Corregir">
      <formula>NOT(ISERROR(SEARCH("Corregir",T9)))</formula>
    </cfRule>
    <cfRule type="containsText" dxfId="57" priority="52" operator="containsText" text="Situación">
      <formula>NOT(ISERROR(SEARCH("Situación",T9)))</formula>
    </cfRule>
  </conditionalFormatting>
  <conditionalFormatting sqref="S9">
    <cfRule type="containsText" dxfId="56" priority="71" operator="containsText" text="aceptáble">
      <formula>NOT(ISERROR(SEARCH("aceptáble",S9)))</formula>
    </cfRule>
    <cfRule type="containsText" dxfId="55" priority="72" operator="containsText" text="aceptablé">
      <formula>NOT(ISERROR(SEARCH("aceptablé",S9)))</formula>
    </cfRule>
    <cfRule type="containsText" dxfId="54" priority="73" operator="containsText" text="ACEPTABLE">
      <formula>NOT(ISERROR(SEARCH("ACEPTABLE",S9)))</formula>
    </cfRule>
    <cfRule type="containsText" dxfId="53" priority="74" operator="containsText" text="MEJORABLE">
      <formula>NOT(ISERROR(SEARCH("MEJORABLE",S9)))</formula>
    </cfRule>
    <cfRule type="containsText" dxfId="52" priority="75" operator="containsText" text="CONTROL">
      <formula>NOT(ISERROR(SEARCH("CONTROL",S9)))</formula>
    </cfRule>
    <cfRule type="containsText" dxfId="51" priority="76" operator="containsText" text="NO">
      <formula>NOT(ISERROR(SEARCH("NO",S9)))</formula>
    </cfRule>
    <cfRule type="containsText" dxfId="50" priority="77" operator="containsText" text="mejorable">
      <formula>NOT(ISERROR(SEARCH("mejorable",S9)))</formula>
    </cfRule>
    <cfRule type="containsText" dxfId="49" priority="78" operator="containsText" text="Aceptable">
      <formula>NOT(ISERROR(SEARCH("Aceptable",S9)))</formula>
    </cfRule>
    <cfRule type="containsText" dxfId="48" priority="79" operator="containsText" text="ACEPTABLE">
      <formula>NOT(ISERROR(SEARCH("ACEPTABLE",S9)))</formula>
    </cfRule>
    <cfRule type="containsText" dxfId="47" priority="80" operator="containsText" text="ACEPTABLE">
      <formula>NOT(ISERROR(SEARCH("ACEPTABLE",S9)))</formula>
    </cfRule>
    <cfRule type="containsText" dxfId="46" priority="81" operator="containsText" text="MEJORABLE">
      <formula>NOT(ISERROR(SEARCH("MEJORABLE",S9)))</formula>
    </cfRule>
    <cfRule type="containsText" dxfId="45" priority="82" operator="containsText" text="NO ACEPTABLE O ACEPTABLE">
      <formula>NOT(ISERROR(SEARCH("NO ACEPTABLE O ACEPTABLE",S9)))</formula>
    </cfRule>
    <cfRule type="containsText" dxfId="44" priority="83" operator="containsText" text="NO ACEPTABLE">
      <formula>NOT(ISERROR(SEARCH("NO ACEPTABLE",S9)))</formula>
    </cfRule>
    <cfRule type="colorScale" priority="84">
      <colorScale>
        <cfvo type="min"/>
        <cfvo type="percentile" val="50"/>
        <cfvo type="max"/>
        <color rgb="FFF8696B"/>
        <color rgb="FFFFEB84"/>
        <color rgb="FF63BE7B"/>
      </colorScale>
    </cfRule>
    <cfRule type="cellIs" dxfId="43" priority="85" stopIfTrue="1" operator="equal">
      <formula>"ACEPTABLE"</formula>
    </cfRule>
    <cfRule type="cellIs" dxfId="42" priority="86" stopIfTrue="1" operator="equal">
      <formula>"NO ACEPTABLE"</formula>
    </cfRule>
  </conditionalFormatting>
  <conditionalFormatting sqref="O16">
    <cfRule type="containsText" dxfId="41" priority="10" operator="containsText" text="MUY">
      <formula>NOT(ISERROR(SEARCH("MUY",O16)))</formula>
    </cfRule>
    <cfRule type="containsText" dxfId="40" priority="11" operator="containsText" text="BAJO">
      <formula>NOT(ISERROR(SEARCH("BAJO",O16)))</formula>
    </cfRule>
    <cfRule type="containsText" dxfId="39" priority="12" operator="containsText" text="MEDIO">
      <formula>NOT(ISERROR(SEARCH("MEDIO",O16)))</formula>
    </cfRule>
    <cfRule type="containsText" dxfId="38" priority="13" operator="containsText" text="MEDIO">
      <formula>NOT(ISERROR(SEARCH("MEDIO",O16)))</formula>
    </cfRule>
    <cfRule type="containsText" dxfId="37" priority="14" operator="containsText" text="ALTO">
      <formula>NOT(ISERROR(SEARCH("ALTO",O16)))</formula>
    </cfRule>
    <cfRule type="containsText" dxfId="36" priority="15" operator="containsText" text="MUY">
      <formula>NOT(ISERROR(SEARCH("MUY",O16)))</formula>
    </cfRule>
    <cfRule type="cellIs" dxfId="35" priority="27" stopIfTrue="1" operator="equal">
      <formula>"o"</formula>
    </cfRule>
  </conditionalFormatting>
  <conditionalFormatting sqref="R16">
    <cfRule type="containsText" dxfId="34" priority="25" operator="containsText" text="I">
      <formula>NOT(ISERROR(SEARCH("I",R16)))</formula>
    </cfRule>
    <cfRule type="cellIs" dxfId="33" priority="26" stopIfTrue="1" operator="equal">
      <formula>"O"</formula>
    </cfRule>
  </conditionalFormatting>
  <conditionalFormatting sqref="S16">
    <cfRule type="cellIs" dxfId="32" priority="24" stopIfTrue="1" operator="equal">
      <formula>"N0 Aceptable con control especifico"</formula>
    </cfRule>
  </conditionalFormatting>
  <conditionalFormatting sqref="Q16">
    <cfRule type="cellIs" dxfId="31" priority="20" operator="lessThan">
      <formula>150</formula>
    </cfRule>
    <cfRule type="cellIs" dxfId="30" priority="21" operator="greaterThan">
      <formula>599</formula>
    </cfRule>
    <cfRule type="cellIs" dxfId="29" priority="22" operator="greaterThan">
      <formula>149</formula>
    </cfRule>
    <cfRule type="cellIs" dxfId="28" priority="23" operator="lessThan">
      <formula>121</formula>
    </cfRule>
  </conditionalFormatting>
  <conditionalFormatting sqref="N16">
    <cfRule type="cellIs" dxfId="27" priority="1" operator="greaterThan">
      <formula>23</formula>
    </cfRule>
    <cfRule type="cellIs" dxfId="26" priority="2" operator="greaterThan">
      <formula>23</formula>
    </cfRule>
    <cfRule type="cellIs" dxfId="25" priority="16" operator="greaterThan">
      <formula>23</formula>
    </cfRule>
    <cfRule type="cellIs" dxfId="24" priority="17" operator="greaterThan">
      <formula>9</formula>
    </cfRule>
    <cfRule type="cellIs" dxfId="23" priority="18" operator="greaterThan">
      <formula>5</formula>
    </cfRule>
    <cfRule type="cellIs" dxfId="22" priority="19" operator="lessThan">
      <formula>5</formula>
    </cfRule>
  </conditionalFormatting>
  <conditionalFormatting sqref="T16">
    <cfRule type="containsText" dxfId="21" priority="3" operator="containsText" text="Salvo">
      <formula>NOT(ISERROR(SEARCH("Salvo",T16)))</formula>
    </cfRule>
    <cfRule type="containsText" dxfId="20" priority="4" operator="containsText" text="Mejorar">
      <formula>NOT(ISERROR(SEARCH("Mejorar",T16)))</formula>
    </cfRule>
    <cfRule type="containsText" dxfId="19" priority="5" operator="containsText" text="Corregir">
      <formula>NOT(ISERROR(SEARCH("Corregir",T16)))</formula>
    </cfRule>
    <cfRule type="containsText" dxfId="18" priority="6" operator="containsText" text="Situación">
      <formula>NOT(ISERROR(SEARCH("Situación",T16)))</formula>
    </cfRule>
    <cfRule type="containsText" dxfId="17" priority="7" operator="containsText" text="Mejorar">
      <formula>NOT(ISERROR(SEARCH("Mejorar",T16)))</formula>
    </cfRule>
    <cfRule type="containsText" dxfId="16" priority="8" operator="containsText" text="Corregir">
      <formula>NOT(ISERROR(SEARCH("Corregir",T16)))</formula>
    </cfRule>
    <cfRule type="containsText" dxfId="15" priority="9" operator="containsText" text="Situación">
      <formula>NOT(ISERROR(SEARCH("Situación",T16)))</formula>
    </cfRule>
  </conditionalFormatting>
  <conditionalFormatting sqref="S16">
    <cfRule type="containsText" dxfId="14" priority="28" operator="containsText" text="aceptáble">
      <formula>NOT(ISERROR(SEARCH("aceptáble",S16)))</formula>
    </cfRule>
    <cfRule type="containsText" dxfId="13" priority="29" operator="containsText" text="aceptablé">
      <formula>NOT(ISERROR(SEARCH("aceptablé",S16)))</formula>
    </cfRule>
    <cfRule type="containsText" dxfId="12" priority="30" operator="containsText" text="ACEPTABLE">
      <formula>NOT(ISERROR(SEARCH("ACEPTABLE",S16)))</formula>
    </cfRule>
    <cfRule type="containsText" dxfId="11" priority="31" operator="containsText" text="MEJORABLE">
      <formula>NOT(ISERROR(SEARCH("MEJORABLE",S16)))</formula>
    </cfRule>
    <cfRule type="containsText" dxfId="10" priority="32" operator="containsText" text="CONTROL">
      <formula>NOT(ISERROR(SEARCH("CONTROL",S16)))</formula>
    </cfRule>
    <cfRule type="containsText" dxfId="9" priority="33" operator="containsText" text="NO">
      <formula>NOT(ISERROR(SEARCH("NO",S16)))</formula>
    </cfRule>
    <cfRule type="containsText" dxfId="8" priority="34" operator="containsText" text="mejorable">
      <formula>NOT(ISERROR(SEARCH("mejorable",S16)))</formula>
    </cfRule>
    <cfRule type="containsText" dxfId="7" priority="35" operator="containsText" text="Aceptable">
      <formula>NOT(ISERROR(SEARCH("Aceptable",S16)))</formula>
    </cfRule>
    <cfRule type="containsText" dxfId="6" priority="36" operator="containsText" text="ACEPTABLE">
      <formula>NOT(ISERROR(SEARCH("ACEPTABLE",S16)))</formula>
    </cfRule>
    <cfRule type="containsText" dxfId="5" priority="37" operator="containsText" text="ACEPTABLE">
      <formula>NOT(ISERROR(SEARCH("ACEPTABLE",S16)))</formula>
    </cfRule>
    <cfRule type="containsText" dxfId="4" priority="38" operator="containsText" text="MEJORABLE">
      <formula>NOT(ISERROR(SEARCH("MEJORABLE",S16)))</formula>
    </cfRule>
    <cfRule type="containsText" dxfId="3" priority="39" operator="containsText" text="NO ACEPTABLE O ACEPTABLE">
      <formula>NOT(ISERROR(SEARCH("NO ACEPTABLE O ACEPTABLE",S16)))</formula>
    </cfRule>
    <cfRule type="containsText" dxfId="2" priority="40" operator="containsText" text="NO ACEPTABLE">
      <formula>NOT(ISERROR(SEARCH("NO ACEPTABLE",S16)))</formula>
    </cfRule>
    <cfRule type="colorScale" priority="41">
      <colorScale>
        <cfvo type="min"/>
        <cfvo type="percentile" val="50"/>
        <cfvo type="max"/>
        <color rgb="FFF8696B"/>
        <color rgb="FFFFEB84"/>
        <color rgb="FF63BE7B"/>
      </colorScale>
    </cfRule>
    <cfRule type="cellIs" dxfId="1" priority="42" stopIfTrue="1" operator="equal">
      <formula>"ACEPTABLE"</formula>
    </cfRule>
    <cfRule type="cellIs" dxfId="0" priority="43" stopIfTrue="1" operator="equal">
      <formula>"NO ACEPTABLE"</formula>
    </cfRule>
  </conditionalFormatting>
  <dataValidations count="14">
    <dataValidation type="list" allowBlank="1" showInputMessage="1" showErrorMessage="1" errorTitle="VALOR NO VALIDO" promptTitle="VALORES NIVEL DE EXPOSICIÓN" sqref="M14:M15 M17">
      <formula1>$AF$24:$AF$26</formula1>
    </dataValidation>
    <dataValidation type="list" allowBlank="1" showInputMessage="1" showErrorMessage="1" sqref="P14:P15 P17">
      <formula1>$AG$24:$AG$26</formula1>
    </dataValidation>
    <dataValidation type="list" allowBlank="1" showInputMessage="1" showErrorMessage="1" sqref="H14 V15">
      <formula1>IF(G14="biologico",biologico,IF(G14="quimico",quimico,IF(G14="fisico",fisico,IF(G14="ERGONOMICO",m,IF(G14="seguridad",seguridad,IF(G14="publico",publico,IF(G14="psicolaboral",tresddd,IF(G14="saneamiento",saneamiento,fiqui))))))))</formula1>
    </dataValidation>
    <dataValidation type="list" allowBlank="1" showInputMessage="1" showErrorMessage="1" sqref="W14:W15 W17">
      <formula1>$U$20:$U$21</formula1>
    </dataValidation>
    <dataValidation type="list" allowBlank="1" showInputMessage="1" showErrorMessage="1" errorTitle="VALOR NO VALIDO" promptTitle="VALORES NIVEL DE EXPOSICIÓN" sqref="M5:M8 M10:M13">
      <formula1>$AF$24:$AF$27</formula1>
    </dataValidation>
    <dataValidation type="list" allowBlank="1" showInputMessage="1" showErrorMessage="1" sqref="P5:P8 P10:P13">
      <formula1>$AG$24:$AG$27</formula1>
    </dataValidation>
    <dataValidation type="list" allowBlank="1" showInputMessage="1" showErrorMessage="1" errorTitle="ESTE VALOR NO ES ACEPTADO" sqref="L5:L15 L17">
      <formula1>$AE$23:$AE$32</formula1>
    </dataValidation>
    <dataValidation type="list" allowBlank="1" showInputMessage="1" showErrorMessage="1" sqref="G10:G12 W10:W13 W5:W8 G5:G8 E5:E8 E10:E15 E17">
      <formula1>#REF!</formula1>
    </dataValidation>
    <dataValidation type="list" allowBlank="1" showInputMessage="1" showErrorMessage="1" sqref="G9 E9 W9 G16">
      <formula1>#REF!</formula1>
    </dataValidation>
    <dataValidation type="list" allowBlank="1" showInputMessage="1" showErrorMessage="1" sqref="P9">
      <formula1>$AG$24:$AG$24</formula1>
    </dataValidation>
    <dataValidation type="list" allowBlank="1" showInputMessage="1" showErrorMessage="1" errorTitle="VALOR NO VALIDO" promptTitle="VALORES NIVEL DE EXPOSICIÓN" sqref="M9">
      <formula1>$AF$24:$AF$24</formula1>
    </dataValidation>
    <dataValidation type="list" allowBlank="1" showInputMessage="1" showErrorMessage="1" sqref="P16">
      <formula1>$AG$23:$AG$23</formula1>
    </dataValidation>
    <dataValidation type="list" allowBlank="1" showInputMessage="1" showErrorMessage="1" errorTitle="VALOR NO VALIDO" promptTitle="VALORES NIVEL DE EXPOSICIÓN" sqref="M16">
      <formula1>$AF$23:$AF$23</formula1>
    </dataValidation>
    <dataValidation type="list" allowBlank="1" showInputMessage="1" showErrorMessage="1" errorTitle="ESTE VALOR NO ES ACEPTADO" sqref="L16">
      <formula1>$AE$22:$AE$30</formula1>
    </dataValidation>
  </dataValidations>
  <pageMargins left="0.7" right="0.7" top="0.75" bottom="0.75" header="0.3" footer="0.3"/>
  <pageSetup paperSize="5" scale="23"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Hoja2</vt:lpstr>
      <vt:lpstr>Hoja2!Área_de_impresión</vt:lpstr>
    </vt:vector>
  </TitlesOfParts>
  <Company>SOLANA PETROLEUM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SOINCO LTDA./CPI</dc:creator>
  <cp:lastModifiedBy>TUPTC</cp:lastModifiedBy>
  <cp:lastPrinted>2022-10-26T20:44:19Z</cp:lastPrinted>
  <dcterms:created xsi:type="dcterms:W3CDTF">2005-12-09T20:52:39Z</dcterms:created>
  <dcterms:modified xsi:type="dcterms:W3CDTF">2024-06-26T15:11:01Z</dcterms:modified>
</cp:coreProperties>
</file>