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D:\MANUAL TSA\PPCC\"/>
    </mc:Choice>
  </mc:AlternateContent>
  <bookViews>
    <workbookView xWindow="0" yWindow="0" windowWidth="20490" windowHeight="6750" tabRatio="961"/>
  </bookViews>
  <sheets>
    <sheet name="MATRIZ IPVR" sheetId="11" r:id="rId1"/>
    <sheet name="TABLA DE PELIGROS" sheetId="19" r:id="rId2"/>
  </sheets>
  <definedNames>
    <definedName name="_xlnm._FilterDatabase" localSheetId="0" hidden="1">'MATRIZ IPVR'!$A$14:$JI$68</definedName>
    <definedName name="_xlnm.Print_Area" localSheetId="0">'MATRIZ IPVR'!$A$2:$AO$68</definedName>
    <definedName name="_xlnm.Print_Area" localSheetId="1">'TABLA DE PELIGROS'!$A$1:$J$35</definedName>
  </definedNames>
  <calcPr calcId="162913"/>
</workbook>
</file>

<file path=xl/calcChain.xml><?xml version="1.0" encoding="utf-8"?>
<calcChain xmlns="http://schemas.openxmlformats.org/spreadsheetml/2006/main">
  <c r="AB29" i="11" l="1"/>
  <c r="AB30" i="11"/>
  <c r="AB31" i="11"/>
  <c r="AB32" i="11"/>
  <c r="AB33" i="11"/>
  <c r="AB34" i="11"/>
  <c r="AB35" i="11"/>
  <c r="AB36" i="11"/>
  <c r="AB37" i="11"/>
  <c r="AB38" i="11"/>
  <c r="AB39" i="11"/>
  <c r="AB40" i="11"/>
  <c r="AB41" i="11"/>
  <c r="AB28" i="11"/>
  <c r="Z28" i="11"/>
  <c r="AA28" i="11" s="1"/>
  <c r="Z29" i="11"/>
  <c r="AA29" i="11" s="1"/>
  <c r="AB18" i="11"/>
  <c r="AB19" i="11"/>
  <c r="AB20" i="11"/>
  <c r="AB21" i="11"/>
  <c r="AB22" i="11"/>
  <c r="AB23" i="11"/>
  <c r="AB24" i="11"/>
  <c r="AB25" i="11"/>
  <c r="AB26" i="11"/>
  <c r="AB27" i="11"/>
  <c r="Z18" i="11"/>
  <c r="AA18" i="11" s="1"/>
  <c r="Z19" i="11"/>
  <c r="AA19" i="11" s="1"/>
  <c r="Z20" i="11"/>
  <c r="AA20" i="11" s="1"/>
  <c r="Z21" i="11"/>
  <c r="AA21" i="11" s="1"/>
  <c r="Z22" i="11"/>
  <c r="AA22" i="11" s="1"/>
  <c r="Z23" i="11"/>
  <c r="AA23" i="11" s="1"/>
  <c r="Z24" i="11"/>
  <c r="AA24" i="11" s="1"/>
  <c r="AC28" i="11" l="1"/>
  <c r="AE28" i="11"/>
  <c r="AD28" i="11"/>
  <c r="AC29" i="11"/>
  <c r="AE29" i="11" s="1"/>
  <c r="AC24" i="11"/>
  <c r="AF24" i="11" s="1"/>
  <c r="AE24" i="11"/>
  <c r="AC23" i="11"/>
  <c r="AE23" i="11" s="1"/>
  <c r="AD23" i="11"/>
  <c r="AC22" i="11"/>
  <c r="AF22" i="11" s="1"/>
  <c r="AE22" i="11"/>
  <c r="AC21" i="11"/>
  <c r="AD21" i="11" s="1"/>
  <c r="AE21" i="11"/>
  <c r="AC20" i="11"/>
  <c r="AD20" i="11" s="1"/>
  <c r="AE20" i="11"/>
  <c r="AF20" i="11" s="1"/>
  <c r="AC19" i="11"/>
  <c r="AD19" i="11" s="1"/>
  <c r="AC18" i="11"/>
  <c r="AE18" i="11" s="1"/>
  <c r="Z38" i="11"/>
  <c r="AA38" i="11" s="1"/>
  <c r="Z41" i="11"/>
  <c r="AA41" i="11" s="1"/>
  <c r="Z39" i="11"/>
  <c r="AA39" i="11" s="1"/>
  <c r="Z37" i="11"/>
  <c r="AA37" i="11" s="1"/>
  <c r="Z40" i="11"/>
  <c r="AA40" i="11" s="1"/>
  <c r="AE19" i="11" l="1"/>
  <c r="AF19" i="11" s="1"/>
  <c r="AF21" i="11"/>
  <c r="AD29" i="11"/>
  <c r="AD24" i="11"/>
  <c r="AF23" i="11"/>
  <c r="AD22" i="11"/>
  <c r="AF18" i="11"/>
  <c r="AD18" i="11"/>
  <c r="AC40" i="11"/>
  <c r="AD40" i="11" s="1"/>
  <c r="AC39" i="11"/>
  <c r="AE39" i="11" s="1"/>
  <c r="AC37" i="11"/>
  <c r="AF37" i="11" s="1"/>
  <c r="AC41" i="11"/>
  <c r="AD41" i="11" s="1"/>
  <c r="AC38" i="11"/>
  <c r="AE38" i="11" s="1"/>
  <c r="AE41" i="11" l="1"/>
  <c r="AF41" i="11" s="1"/>
  <c r="AE40" i="11"/>
  <c r="AF40" i="11" s="1"/>
  <c r="AD38" i="11"/>
  <c r="AE37" i="11"/>
  <c r="AD37" i="11"/>
  <c r="AF38" i="11"/>
  <c r="AD39" i="11"/>
  <c r="AF39" i="11"/>
  <c r="Z36" i="11" l="1"/>
  <c r="AA36" i="11" s="1"/>
  <c r="AC36" i="11" l="1"/>
  <c r="AD36" i="11" l="1"/>
  <c r="AE36" i="11"/>
  <c r="AF36" i="11" s="1"/>
  <c r="Z25" i="11"/>
  <c r="AA25" i="11" s="1"/>
  <c r="Z26" i="11"/>
  <c r="AA26" i="11" s="1"/>
  <c r="AC26" i="11" l="1"/>
  <c r="AE26" i="11" s="1"/>
  <c r="AC25" i="11"/>
  <c r="AE25" i="11" s="1"/>
  <c r="AD26" i="11" l="1"/>
  <c r="AF26" i="11"/>
  <c r="AD25" i="11"/>
  <c r="AF25" i="11"/>
  <c r="Z27" i="11" l="1"/>
  <c r="AA27" i="11" s="1"/>
  <c r="AC27" i="11" l="1"/>
  <c r="AD27" i="11" s="1"/>
  <c r="AE27" i="11" l="1"/>
  <c r="AF27" i="11" s="1"/>
  <c r="Z35" i="11" l="1"/>
  <c r="AA35" i="11" s="1"/>
  <c r="Z34" i="11"/>
  <c r="Z33" i="11"/>
  <c r="AC33" i="11" s="1"/>
  <c r="AE33" i="11" s="1"/>
  <c r="Z32" i="11"/>
  <c r="AA32" i="11" s="1"/>
  <c r="Z31" i="11"/>
  <c r="AA31" i="11" s="1"/>
  <c r="Z30" i="11"/>
  <c r="AB17" i="11"/>
  <c r="Z17" i="11"/>
  <c r="AA17" i="11" s="1"/>
  <c r="AB16" i="11"/>
  <c r="Z16" i="11"/>
  <c r="AA16" i="11" s="1"/>
  <c r="AB15" i="11"/>
  <c r="Z15" i="11"/>
  <c r="AA15" i="11" s="1"/>
  <c r="AC32" i="11" l="1"/>
  <c r="AE32" i="11" s="1"/>
  <c r="AC30" i="11"/>
  <c r="AE30" i="11" s="1"/>
  <c r="AD33" i="11"/>
  <c r="AC31" i="11"/>
  <c r="AE31" i="11" s="1"/>
  <c r="AA34" i="11"/>
  <c r="AC34" i="11"/>
  <c r="AE34" i="11" s="1"/>
  <c r="AC35" i="11"/>
  <c r="AE35" i="11" s="1"/>
  <c r="AC16" i="11"/>
  <c r="AC15" i="11"/>
  <c r="AE15" i="11" s="1"/>
  <c r="AC17" i="11"/>
  <c r="AA30" i="11"/>
  <c r="AA33" i="11"/>
  <c r="AF31" i="11" l="1"/>
  <c r="AD17" i="11"/>
  <c r="AE17" i="11"/>
  <c r="AF17" i="11" s="1"/>
  <c r="AE16" i="11"/>
  <c r="AF16" i="11" s="1"/>
  <c r="AD35" i="11"/>
  <c r="AD32" i="11"/>
  <c r="AF34" i="11"/>
  <c r="AD34" i="11"/>
  <c r="AD31" i="11"/>
  <c r="AF30" i="11"/>
  <c r="AD30" i="11"/>
  <c r="AF35" i="11"/>
  <c r="AD16" i="11"/>
  <c r="AD15" i="11"/>
  <c r="AF15" i="11"/>
  <c r="AF32" i="11"/>
  <c r="AF33" i="11"/>
</calcChain>
</file>

<file path=xl/sharedStrings.xml><?xml version="1.0" encoding="utf-8"?>
<sst xmlns="http://schemas.openxmlformats.org/spreadsheetml/2006/main" count="618" uniqueCount="233">
  <si>
    <t>NOMBRE DE LA EMPRESA:</t>
  </si>
  <si>
    <t>ÁREA O PROCESO:</t>
  </si>
  <si>
    <t>FECHA:</t>
  </si>
  <si>
    <t>FUENTE</t>
  </si>
  <si>
    <t>MEDIO</t>
  </si>
  <si>
    <t>OCASIONAL</t>
  </si>
  <si>
    <t>FRECUENTE</t>
  </si>
  <si>
    <t>BAJO</t>
  </si>
  <si>
    <t>ALTO</t>
  </si>
  <si>
    <t>EFECTOS POSIBLES</t>
  </si>
  <si>
    <t>X</t>
  </si>
  <si>
    <t>PROCESO</t>
  </si>
  <si>
    <t>ZONA/LUGAR</t>
  </si>
  <si>
    <t>ACTIVIDADES</t>
  </si>
  <si>
    <t>TAREAS</t>
  </si>
  <si>
    <t>RUTIARIA (SI o NO)</t>
  </si>
  <si>
    <t>PELIGRO</t>
  </si>
  <si>
    <t>DESCRIPCION</t>
  </si>
  <si>
    <t>CLASIFICACION</t>
  </si>
  <si>
    <t>CONTROLES EXISTENTES</t>
  </si>
  <si>
    <t>INDIVIDUO</t>
  </si>
  <si>
    <t>EVALUACION DEL RIESGO</t>
  </si>
  <si>
    <t>NIVEL DE DEFICIENCIA</t>
  </si>
  <si>
    <t>NIVEL DE EXPOSICIION</t>
  </si>
  <si>
    <t>NIVEL PROBABILIDAD (ND*NE)</t>
  </si>
  <si>
    <t>INTERPRETACION NIVEL DE PROBABILIDAD</t>
  </si>
  <si>
    <t>NIVEL DE CONSECUENCIA</t>
  </si>
  <si>
    <t>INTERPRETACION NIVEL DE RIESGO</t>
  </si>
  <si>
    <t>ACEPTABILIDAD DEL RIESGO</t>
  </si>
  <si>
    <t>CRITERIOS PARA CONTROLES</t>
  </si>
  <si>
    <t>NRO. EXPUESTOS</t>
  </si>
  <si>
    <t>PEOR CONSECUENCIA</t>
  </si>
  <si>
    <t>MEDIDAS DE INTERVENCION</t>
  </si>
  <si>
    <t>ELIMINACION</t>
  </si>
  <si>
    <t>SUSTITUCION</t>
  </si>
  <si>
    <t>EPP</t>
  </si>
  <si>
    <t>MUY ALTO</t>
  </si>
  <si>
    <t>CONTINUA</t>
  </si>
  <si>
    <t>ESPORADICA</t>
  </si>
  <si>
    <t>NIVEL DE EXPOSICION</t>
  </si>
  <si>
    <t>MORTAL O CATASTROFICA</t>
  </si>
  <si>
    <t>MUY GRAVE</t>
  </si>
  <si>
    <t>GRAVE</t>
  </si>
  <si>
    <t>LEVE</t>
  </si>
  <si>
    <t>NIVEL DE RIESGO E INTERVENCION</t>
  </si>
  <si>
    <t>VALORACION DEL RIESGO</t>
  </si>
  <si>
    <t>EXISTENCIA REQUISITO LEGAL ESPECIFICO ASOCIADO (SI o NO)</t>
  </si>
  <si>
    <t>EVALUACIÓN INICIAL:          X</t>
  </si>
  <si>
    <t>CONTROL INGENIERIA</t>
  </si>
  <si>
    <t xml:space="preserve">CONTROLES ADMON, SEÑALIZACION ADVETENCIA, </t>
  </si>
  <si>
    <t xml:space="preserve">GUIA TECNICA COLOMBIANA GTC 45 </t>
  </si>
  <si>
    <t>EVALUACIÓN REALIZADA POR: MANUEL JOSÉ DÍAZ BARRERA</t>
  </si>
  <si>
    <t>NORMATIVIDAD</t>
  </si>
  <si>
    <t xml:space="preserve">FECHA PRÓXIMA EVALUACIÓN: </t>
  </si>
  <si>
    <t>Condiciones de Seguridad</t>
  </si>
  <si>
    <t>Biológico</t>
  </si>
  <si>
    <t>Psicosocial</t>
  </si>
  <si>
    <t>Virus</t>
  </si>
  <si>
    <t>Sismo</t>
  </si>
  <si>
    <t>Bacterias</t>
  </si>
  <si>
    <t>Fibras</t>
  </si>
  <si>
    <t>Esfuerzo</t>
  </si>
  <si>
    <t>Terremoto</t>
  </si>
  <si>
    <t>Hongos</t>
  </si>
  <si>
    <t>Vendaval</t>
  </si>
  <si>
    <t>Parásitos</t>
  </si>
  <si>
    <t>Inundación</t>
  </si>
  <si>
    <t>Derrumbe</t>
  </si>
  <si>
    <t xml:space="preserve">MATRIZ DE IDENTIFICACIÓN DE PELIGROS Y VALORACIÓN DE RIESGOS </t>
  </si>
  <si>
    <t>TABLA DE PELIGROS</t>
  </si>
  <si>
    <t>Clasificación</t>
  </si>
  <si>
    <t>Descripción</t>
  </si>
  <si>
    <t>Físico</t>
  </si>
  <si>
    <t>Químico</t>
  </si>
  <si>
    <t>Biomecánicos</t>
  </si>
  <si>
    <t>Fenómenos Naturales*</t>
  </si>
  <si>
    <t>Ruido (de impacto, intermitente y continuo)</t>
  </si>
  <si>
    <t>Polvos orgánicos e inorgánicos</t>
  </si>
  <si>
    <t>Gestión organizacional (estilo de mando, pago, contratación, participación, inducción y capacitación, bienestar social, evaluación del desempeño, manejo de cambios)</t>
  </si>
  <si>
    <t>Postura (prolongada, mantenida, forzada, antigravitacional)</t>
  </si>
  <si>
    <t>Mecánico (elementos o partes de máquinas, herramientas, equipos, piezas a trabajar, materiales proyectados sólidos o fluidos)</t>
  </si>
  <si>
    <t>Iluminación (luz visible por exceso o deficiencia)</t>
  </si>
  <si>
    <t>Características de la organización del trabajo (comunicación, tecnología, organización del trabajo, demandas cualitativas y cuantitativas de la labor)</t>
  </si>
  <si>
    <t>Eléctrico (alta y baja tensión estática)</t>
  </si>
  <si>
    <t>Vibración (cuerpo entero o segmentario)</t>
  </si>
  <si>
    <t>Líquidos (nieblas y rocíos)</t>
  </si>
  <si>
    <t>Características del grupo social de trabajo (relaciones, cohesión, calidad de interacciones, trabajo en equipo)</t>
  </si>
  <si>
    <t>Movimiento repetitivo</t>
  </si>
  <si>
    <t>Locativo (sistemas y medios de almacenamiento, superficies de trabajo-irregulares, deslizantes, con diferencia de nivel- condiciones de orden y aseo, caída de objetos)</t>
  </si>
  <si>
    <t>Ricketsias</t>
  </si>
  <si>
    <t>Temperaturas (extremas-calor / frío)</t>
  </si>
  <si>
    <t>Gases y vapores</t>
  </si>
  <si>
    <t>Condiciones de la tarea (carga mental, contenido de la tarea, demandas emocionales, sistemas de control, definición de roles, monotonía, etc)</t>
  </si>
  <si>
    <t>Manipulación manual de cargas</t>
  </si>
  <si>
    <t>Tecnológico (explosión, fuga, derrame, incendio)</t>
  </si>
  <si>
    <t>Presión atmosférica (normal y ajustada)</t>
  </si>
  <si>
    <t>Humos metálicos y no metálicos</t>
  </si>
  <si>
    <t>Interfase persona-tarea (conocimientos, habilidades en relación con la demanda de la tarea, iniciativa, autonomía y reconocimiento, identificación de la persona con la tarea y la organización)</t>
  </si>
  <si>
    <t>Accidentes de tránsito</t>
  </si>
  <si>
    <t>Picaduras</t>
  </si>
  <si>
    <t>Radiaciones ionizantes (rayos X, gama, beta y alfa)</t>
  </si>
  <si>
    <t>Material particulado</t>
  </si>
  <si>
    <t>Jornada de trabajo (pausas, trabajo nocturno, rotación, horas extras, descansos)</t>
  </si>
  <si>
    <t>Públicos (robos, atracos, asaltos, atentados, de orden público, etc.)</t>
  </si>
  <si>
    <t>Precipitaciones (lluvias, granizadas, heladas)</t>
  </si>
  <si>
    <t>Mordeduras</t>
  </si>
  <si>
    <t>Radiaciones no ionizantes (láser, ultravioleta, infrarroja, radiofrecuencia, microondas)</t>
  </si>
  <si>
    <t>Trabajo en alturas</t>
  </si>
  <si>
    <t>Fluidos o excrementos</t>
  </si>
  <si>
    <t>Espacios confinados</t>
  </si>
  <si>
    <t>Tener en cuenta únicamente los peligros de fenómenos naturales que afectan la seguridad y bienestar de las personas en el desarrollo de una actividad. 
En el plan de emergencia de cada empresa, se considerarán todos los fenómenos naturales que pudieran afectarla.</t>
  </si>
  <si>
    <t>UNIVERSIDAD PEDAGOGICA Y TECNOLOGICA DE COLOMBIA UPTC</t>
  </si>
  <si>
    <t>CUBIERTA DE EDIFICIOS</t>
  </si>
  <si>
    <t>SI</t>
  </si>
  <si>
    <t>EXPOSICION A CAIDA LIBRE POR ALTURAS SUPERIORES A LOS 2 METROS DE ALTURA</t>
  </si>
  <si>
    <t>CONDICIONES DE SEGURIDAD (TRABAJO EN ALTURAS)</t>
  </si>
  <si>
    <t>CAIDA DEL MISMO Y/O DIFERENTE NIVEL, GOLPES, FRACTURAS, LUXACIONES, MUERTE.</t>
  </si>
  <si>
    <t>CAMBIO DE TEJAS DE DIFERENTES MATERIALES, LIMPIEZA DE CANALES DE CUBIERTAS</t>
  </si>
  <si>
    <t>MANTENIMIENTO Y CAMBIO DE CUBIERTAS, LIMPIEZA DE CANALES</t>
  </si>
  <si>
    <t>EXPOSICION DEL PERSONAL A TEMPERATURAS EXTREMAS EN LA REALIZACIÓN DE LA ACTIVIDAD AL IMTERPERIE</t>
  </si>
  <si>
    <t xml:space="preserve">FISICO 
RADIACIÓN NO IONIZANTE
</t>
  </si>
  <si>
    <t>EXPOSICION A LA RADIACION SOLAR EN TEMPORADAS DE VERANO</t>
  </si>
  <si>
    <t>AGOTAMIENTO POR CALOR, QUEMADURAS DE 1 GRADO, CEFALEAS, DESHIDRATACION</t>
  </si>
  <si>
    <t>BIOMECANICO
MOVIMIENTOS REPETITIVOS</t>
  </si>
  <si>
    <t xml:space="preserve">BIOMECANICO
POSTURA PROLONGADA, MANTENIDA, FORZADA, ANTIGRAVITACIONAL
</t>
  </si>
  <si>
    <t>EXPOSICION DEL TRABAJADOR A DIFERENTES POSTURAS EN LA EJECUCION DEL TRABAJO</t>
  </si>
  <si>
    <t>EXPOSICION DEL TRABAJADOR A MOVIMIENTOS REPETITIVOS EN EL ARMADO DEL ANDAMIO</t>
  </si>
  <si>
    <t>CONDICIONES DE SEGURIDAD 
MECANICO</t>
  </si>
  <si>
    <t>CONDICIONES DE SEGURIDAD
LOCATIVO</t>
  </si>
  <si>
    <t>CONDICIONES DE SEGURIDAD
PÚBLICO</t>
  </si>
  <si>
    <t>BIOLOGICO
VIRUS, BACTERIAS, HONGOS</t>
  </si>
  <si>
    <t>EXPOSICION A VIRUS, BACTERIAS Y HONGOS EN LA MANIPULACION Y ARME DE ANDAMIOS Y SISTEMAS DE ACCESO</t>
  </si>
  <si>
    <t xml:space="preserve">EXPOSICION DE LOS TRABAJADORES A MANIFESTACIONES Y/O AGRESIONES POR PLANTEL ESTUDIANTIL </t>
  </si>
  <si>
    <t>SUPERFICIES DE TRABAJO-IRREGULARES, DESLIZANTES, CON DIFERENCIA DE NIVEL.</t>
  </si>
  <si>
    <t>CONDICIONES DE ORDEN Y ASEO, CAÍDA DE OBJETOS</t>
  </si>
  <si>
    <t>HERRAMIENTAS, EQUIPOS, PIEZAS A TRABAJAR EN EL ARMADO DEL ANDAMIO Y/O SISTEMA DE ACCESO</t>
  </si>
  <si>
    <t>LACERACIONES, GOLPES, CONTUSIONES, HERIDAS ABIERTAS, TRAUMAS CRANEO ENCEFALICO</t>
  </si>
  <si>
    <t>FACHADAS</t>
  </si>
  <si>
    <t>MANTENIMIENTO PREVENTIVO A PAREDES Y/O FACHADAS</t>
  </si>
  <si>
    <t>LIMPIEZA, APLICACIÓN DE PINTURA EN FACHADAS, MURALES.</t>
  </si>
  <si>
    <t>QUIMICO 
GASES Y/O VAPORES</t>
  </si>
  <si>
    <t>EXPOSICION DEL TRABAJADOR A DIFERENTES GASES Y/O VAPORES QUE GENERAN LAS PINTURAS POR METODO DE ASPERSION CON COMPRESOR</t>
  </si>
  <si>
    <t>AFECTACION DE VIAS RESPIRATORIAS, IIRITACIÓN DE FOSAS NASALES, INTOXICACIONES</t>
  </si>
  <si>
    <t xml:space="preserve">EXPOSICION DEL TRABAJADOR A MOVIMIENTOS REPETITIVOS EN LOS PROCESOS DE LIMPIEZA </t>
  </si>
  <si>
    <t>MANTENIMIENTOS ELECTRÓNICOS, CAMBIO DE LUMINARIAS, CONEXIONES, CABLEADO DE SISTEMAS DE CÁMARAS DE SEGURIDAD Y DE SISTEMAS DE REDES DE INFORMACIÓN, CABLEADO E INSTALACIÓN DE EQUIPOS DE CONEXIÓN DE REDES</t>
  </si>
  <si>
    <t>TRABAJOS ELÉCTRICOS, INSTALACIONES DE REDES, MONTAJE DE SISTEMAS DE CABLEADO</t>
  </si>
  <si>
    <t>ÁREAS DE LA UNIVERSIDAD COMO POSTES, LUMINARIAS AL INTERIOR DE LOS EDIFICIOS, CUBIERTAS DE LOS EDIFICIOS</t>
  </si>
  <si>
    <t>CONDICIONES DE SEGURIDAD 
ELECTRICO (ALTA Y BAJA TENSION)</t>
  </si>
  <si>
    <t>EXPOSICION AL CONTACTO DIRECTO E INDIRECTO A LAS ENERGIAS PELIGROSAS</t>
  </si>
  <si>
    <t>CONDICIONES DE SEGURIDAD
ACCIDENTES DE TRANSITO</t>
  </si>
  <si>
    <t>EXPOSICION DE LOS TRABAJADORES A ATROPELLAMIENTOS EN LA INSTALACION DE CABLEADO CERCA AL FLUJO VEHICULAR</t>
  </si>
  <si>
    <t>SUPERFICIES DE TRABAJO-IRREGULARES, DESLIZANTES, CON DIFERENCIA DE NIVEL CON ESCALERAS TIPO TIJERA Y/O ANDAMIO</t>
  </si>
  <si>
    <t xml:space="preserve">EXPOSICION A FLUIDOS Y/O EXCREMENTOS DE PALOMA EN TECHOS </t>
  </si>
  <si>
    <t>BIOLOGICO
FLUIDOS Y EXCREMENTOS</t>
  </si>
  <si>
    <t>MANTENIMIENTO</t>
  </si>
  <si>
    <t>TICS</t>
  </si>
  <si>
    <t>QUEMADURAS DE 1, 2 Y 3 GRADO, ELECTROCUCION, MUERTE</t>
  </si>
  <si>
    <t>TENDINITIS, TENOSINOVITIS, EPICONDILITIS, EPITROCLEITIS</t>
  </si>
  <si>
    <t>HIPOTERMIA, HIPERTENSIÓN ARTERIAL, PATOLOGÍAS CARDIACAS,  DIABETES MELLITUS, ARTERIOPATIAS VASOMOTORAS, ACROCIANOSIS.</t>
  </si>
  <si>
    <t>FISISO
TEMPERATURAS EXTREMAS (FRIO)</t>
  </si>
  <si>
    <t>APARICIÓN DE VENA VARICE, INFLAMACIÓN DE PIES, FASCITIS PLANTAR, TENDÓN DE AQUILES, ARTRITIS, DOLORES LUMBARES.</t>
  </si>
  <si>
    <t>RESBALONES, CAIDAS, TRAUMAS EN TEJIDOS, FRACTURAS, LESION EN ÁREA LUMBAR</t>
  </si>
  <si>
    <t>LACERACIONES, DAÑOS A LA PROPIEDAD, FRACTURAS, TRAUMA PSICOLOGICO</t>
  </si>
  <si>
    <t>LESIONES OSTEOMUSCULARES Y LESIONES DE TEJIDO BLANDO; ATRAPAMIENTOS , HERIDAS, GOLPES, MACHUCONES.</t>
  </si>
  <si>
    <t>INFECCIONES RESPIRATORIAS, GRIPE.</t>
  </si>
  <si>
    <t>ENFERMEDADES COMO LA CRIPTOCOCOSIS, HISTOPLASMOSIS Y PSITACOSIS.</t>
  </si>
  <si>
    <t>MUERTE</t>
  </si>
  <si>
    <t>MUERTE, FRACTURAS</t>
  </si>
  <si>
    <t>FRACTURAS, MUERTE</t>
  </si>
  <si>
    <t>ENFERMEDAD LABORAL</t>
  </si>
  <si>
    <t>INFECCIÓN A NIVEL PULMONAR</t>
  </si>
  <si>
    <t>HIPERTENSIÓN ARTERIAL</t>
  </si>
  <si>
    <t>EPICONDILITIS</t>
  </si>
  <si>
    <t>DOLOR LUMBAR</t>
  </si>
  <si>
    <t>LESIONES DE TEJIDO BLANDO</t>
  </si>
  <si>
    <t>NEUMONIA, BRONQUITIS</t>
  </si>
  <si>
    <t>LESIÓN LUMBAR, MUERTE</t>
  </si>
  <si>
    <t>TRAUMA CRANEOENCEFALICO</t>
  </si>
  <si>
    <t>CANCER DE PIEL</t>
  </si>
  <si>
    <t>RESOLUCION 4272 DE 2021</t>
  </si>
  <si>
    <t>NTC 5693-1: Parte 1, NTC 5693-2: Parte 2, NTC 5693-3: Parte 3, NTC 5723, NTC 1440, NTC 5655, NTC 5649.</t>
  </si>
  <si>
    <t>RESOLUCIÓN 2400 CAPITULO IV ART 34, TITULO III CAPITULO II, ART 71, 74, CAPITULO IX ART 156.</t>
  </si>
  <si>
    <t>RESOLUCIÓN 2400 CAPITULO 1, ART 5, CAPITULO VII, ART 121, 125, 126, 128,133, LEY 9 DE 1979, TITULO III, ART 117,118, NTC 2050</t>
  </si>
  <si>
    <t>RESOLUCIÓN 2400, CAPITULO 1, ART 5, 6, 12,14,86, LEY 9 DE 1979 TITULO III, ART 94, 95</t>
  </si>
  <si>
    <t>NTC 5693-1: Parte 1, NTC 5693-2: Parte 2, NTC 5693-3: Parte 3, NTC 5723, NTC 1440, NTC 5655, NTC 5649, RESOLUCION 4272 DE 2021</t>
  </si>
  <si>
    <t>LEY 9 DE 1979, TITULO III, ART 80, RESOLUCIÓN 2400 TITULO LV, CAPITULO II,ART 176.</t>
  </si>
  <si>
    <t>RESOLUCIÓN 2400, CAPÍTULO X, ART 163</t>
  </si>
  <si>
    <t xml:space="preserve">LEY 9 DE 1979, ART 108
RESOLUCIÓN 2400,ART 65
</t>
  </si>
  <si>
    <t>LEY 1523 DE 2012, ART 59,60,61</t>
  </si>
  <si>
    <t>NO</t>
  </si>
  <si>
    <t>NINGUNO</t>
  </si>
  <si>
    <t>RESOLUCION 40595 DE 2022</t>
  </si>
  <si>
    <t>LEY 9DE 1979 ART 107, 108, RESOLUCIÓN 2400 TITULOIII, ART 64, RESOLUCIÓN 2020 DE 2009</t>
  </si>
  <si>
    <t>DOTAR AL TRABAJADOR DE ELEMENTO (CHAQUETA) PARA EL CONTROL DEL FRIO</t>
  </si>
  <si>
    <t>USO DE PINTURAS QUE DENTRO DE LA FICHA TECNICA NO CONTENGAN COMPONENTES TOXICOS Y/O PERJUDICIALES PARA LA SALUD DEL TRABAJADOR</t>
  </si>
  <si>
    <t>EQUIPOS DE PROTECCION CONTRA CAIDAS (ARNES, ESLINGAS, LINEAS DE VIDA)</t>
  </si>
  <si>
    <t>PERSONAL DE SEGURIDAD PRIVADA</t>
  </si>
  <si>
    <t>MASCARILLA MEDIA CARA CON FILTRO</t>
  </si>
  <si>
    <t>EQUIPOS DE PROTECCION CONTRA CAIDAS DIELECTRICOS</t>
  </si>
  <si>
    <t>PROGRAMAS DE SEÑALIZACIÓN Y DEMARCACIÓN</t>
  </si>
  <si>
    <t>1. DISEÑAR PTS Y/O GUIAS PARA ACTIVIDADES ESPECIFICAS DONDE EL TRABAJADOR ESTE EXPUESTO A CAIDAS SUPERIORES A LOS 2 MTS 
2. SOCIALIZAR LOS DFERENTES PTS A LOS TRABAJADORES QUE ESTEN EXPUESTOS A ACTIVIDADES DE TRABAJO EN ALTURAS 
3. DISPONER DE SISTEMAS DE ACCESO EN BUEN ESTADO,CERTIFICADOS Y COHERENTES SEGUN EL TIPO DE ACTIVIDAD A REALIZAR Y LO ENUNCIADO EN LA NORMATIVIDAD LEGAL VIGENTE</t>
  </si>
  <si>
    <t>REALIZAR LA INSTALACION DE PUNTOS DE ANCLAJE FIJOS CERTIFICADOS  EN CADA UNA DE LAS AREAS Y/O ZONAS CON ALTO NIVEL DE RIESGO Y/O PELIGRO (CAIDA LIBRE)</t>
  </si>
  <si>
    <t>CAPACITACIÓN AL TRABAJADOR EN RIESGO FISICO, REGLAS DE ORO PARA PREVENIR ENFERMEDADES POR CAUSA DEL FRIO</t>
  </si>
  <si>
    <t>REALIZAR LA ENTREGA DE TRAJE IMPERMEABLE PARA TEMPORADAS DE INVIERNO
ANALIZAR EL DISEÑO Y ENTREGA DE CHAQUETA PARA CONTROL DEL FRIO</t>
  </si>
  <si>
    <t>DISEÑAR MATRIZ DE EPP, TENIENDO EN CUENTA LOS PELIGROS A LOS CUALES EL PERSONAL ESTA EXPUESTO, VERIFICAR QUE LOS EPP SEAN ACORDE A LA LABOR A EJECUTAR.</t>
  </si>
  <si>
    <t>CAPACITAR AL TRABAJADOR EN LA IMPORTANCIA Y USO DE LOS EPP, AUTO CUIDADO, SI SE REQUIERE ENTREGA DE MASCARILLA</t>
  </si>
  <si>
    <t>REALIZAR LA ENTREGA DE BLOQUEADOR SOLAR AL PERSONAL EN TEMPORADAS DE VERANO
CAPACITAR AL TRABAJADOR EN TEMAS REFERENTES AL CUIDADO DE LA PIEL, RIESGOS POR EXPOSICION A LA RADIACION, ENFERMEDADES GENERADAS POR LA RADIACION SOLAR</t>
  </si>
  <si>
    <t>LLEVAR A CABO UN PVE PARA PREVENCIÓN DE DESÓRDENES MUSCULO ESQUELÉTICOS, SENSIBILIZACIÓN SOBRE AUTO-CUIDADO, IMPLEMENTACION DEL PROGRAMA DE PAUSAS ACTIVAS, REALIZAR UN ESTUDIO DE ANÁLISIS DE PUESTOS DE TRABAJO.</t>
  </si>
  <si>
    <t>CAPACITACION SOBRE LOS BENEFICIOS DE REALIZACIÓN DE PAUSAS ACTIVAS, JORNADAS DE SENSIBILIZACIÓN SOBRE ENFERMEDADES GENERADAS POR POSTURAS PROLONGADAS.</t>
  </si>
  <si>
    <t>SOLICITAR EL ESTUDIO DE ANÁLISIS DE PUESTOS DE TRABAJO</t>
  </si>
  <si>
    <t xml:space="preserve">LLEVAR A CABO UN PVE PARA PREVENCIÓN DE DESÓRDENES MUSCULO ESQUELÉTICOS, SENSIBILIZACIÓN SOBRE AUTO-CUIDADO, IMPLEMENTACION DEL PROGRAMA DE PAUSAS ACTIVAS, REALIZAR UN ESTUDIO DE ANÁLISIS DE PUESTOS DE TRABAJO, CONTROL EN LA REALIZACIÓN DE EXÁMENES PERIÓDICOS  </t>
  </si>
  <si>
    <t>CAPACITACION SOBRE LOS BENEFICIOS DE REALIZACIÓN DE PAUSAS ACTIVAS, JORNADAS DE SENSIBILIZACIÓN SOBRE ENFERMEDADES GENERADAS POR MOVIMIENTOS REPETITIVOS</t>
  </si>
  <si>
    <t>IMPLEMENTAR NORMAS DE BIOSEGURIDAD, PROTOCOLO DE LAVADO Y DESINFECCIÓN DE MANOS.DESARROLLAR JORNADAS DE SENSIBILIZACIÓN SOBRE EL AUTO-CUIDADO, LA HIGIENE Y LA PROTECCIÓN DE ENFERMEDADES VIRALES, CAPACITAR AL PERSONAL EN BIOSEGURIDAD, AUTO-CUIDADO.</t>
  </si>
  <si>
    <t>SISTEMAS DE RIEGO Y DESINFECCION ANTES DE REALIZAR LA LABOR</t>
  </si>
  <si>
    <t>ENTREGA DE EPP (GUANTES DE CAUCHO) Y/O DEFINIDOS SEGÚN LA MATRIZ DE EPP</t>
  </si>
  <si>
    <t>ENTREGA DE ESCALERAS TIPO TIJERA Y/O ANDAMIOS CERTIFICADOS
CAPACITAR AL TRABAJADOR EN EL CORRECTO ARME Y DESARME DE LOS SISTEMAS DE ACCESO (ANDAMIO)
ELABORAR GUIAS Y/O PTS PARA EL USO CORRECTO DE LOS SISTEMAS DE ACCESO (TIJERA, ANDAMIOS)</t>
  </si>
  <si>
    <t>USO DE LOS EPP BASICOS PARA TSA</t>
  </si>
  <si>
    <t>ELABORAR GUIAS Y/O PTS PARA EL ARMADO Y DESARMADO DE LOS SISTEMAS DE ACCESO (ANDAMIO) 
CAPACITAR AL TRABAJADOR EN EL RIESGO MECANICO Y SUS MEDIDAS DE SEGURIDAD</t>
  </si>
  <si>
    <t xml:space="preserve">USO DE EPP (GUANTES, CASCO CON BARBUQUEJO DE 3 PUNTOS, GAFAS) </t>
  </si>
  <si>
    <t>IMPLEMENTAR PROGRAMAS DE SEÑALIZACION Y DEMARCACION DE AREAS 
REALIZAR LA DEMARCACION DEL AREA Y UBICAR UN AYUDANTE EN SUPERFICIE CON EL FIN DE EVITAR LAS LESIONES DE TRABAJADORES Y/O TERCEROS POR CAIDAS DE OBJETOS A DISTINTO NIVEL</t>
  </si>
  <si>
    <t>USO DE CASCO CON BARBUQUEJO DE 3 PUNTOS</t>
  </si>
  <si>
    <t>CAPACITAR AL TRABAJADOR EN RIESGO PUBLICO POR EXPOSICION A MANIFESTACIONES, ASONADAS, HURTO, AGRESIONES, ETC
ESTABLECER Y/O SOCIALIZAR AL TRABAJADOR EN LA RUTA CORRECTA EN CASO DE VERSE AFECTADO E INVOLUCRADO POR ALGUN CASO DE RIESGO PUBLICO</t>
  </si>
  <si>
    <t xml:space="preserve">HACER ENTREGA DE CHALECO REFLECTIVO </t>
  </si>
  <si>
    <t>REALIZAR PROCESOS DE DEMARCACION DE AREAS E INSTALACION DE SEÑALIZACION PREVENTIVA EN TRABAJOS QUE SE ESTE EXUESTO CERCA A VIAS Y/O TRANSITO DE VEHICULOS
APLICAR EL PESV EN LA UBICACIÓN CORRECTA DE LOS VEHICULOS EN AREAS PERMITIDAS Y DESIGNADAS
CAPACITAR AL PERSONAL EN MANEJO DEFENSIVO Y SEGURIDAD VIAL</t>
  </si>
  <si>
    <t>USO DE EPPP Y EPCC DIELECTRICOS</t>
  </si>
  <si>
    <t>SUMINISTRAR AL PERSONAL SISTEMAS DE BLOQUEO Y ETIQUETADO PARA LOS CASOS EN DONDE SE DEBA REALIZAR CORTE VISIBLE
CAPACITAR AL PERSONAL EN LAS 5 REGLAS DE ORO Y TEMAS REFERENTES A RIESGO ELECTRICO
CAPACITAR AL PERSONAL EN TEMAS DE BLOQUEO Y ETIQUETADO DE ENERGIAS PELIGROSAS
DISEÑAR PTS O GUIAS PARA LA BUENA REALIZACION DE LAS ACTIVIDADES DE ALTO RIESGO</t>
  </si>
  <si>
    <t>REAIZAR A ENTREGA OPORTUNA DE LOS ELEMENTOS DE PROTECCION PERSONAL BASICOS PARA PODER DESARROLLAR LA ACTIVIDAD CASCO CON BARBUQUEJO)
SISTEMA DE RESCATE Y AUTORESCATE PARA TRABAJOS EN ALTURAS</t>
  </si>
  <si>
    <t>SERVICIOS GENERALES, TICS</t>
  </si>
  <si>
    <t>REGISTRO DE MODIFICACIONES</t>
  </si>
  <si>
    <t>VERSIÓN</t>
  </si>
  <si>
    <t>FECHA</t>
  </si>
  <si>
    <t>ITEM MODIFICADO</t>
  </si>
  <si>
    <t>MACROPROCESO: PLANEACIÓN Y MEJORAMIENTO CONTINUO
PROCESO: DIRECCIONAMIENTO DE SIG
MANUAL:  PROGRAMA DE PROTECCIÓN CONTRA CAIDAS 
FORMATO: MATRIZ DE IDENTIFICACIÓN DE PELIGROS Y VALORACIÓN DEL RIESGO PARA TRABAJO EN ALTURAS
P-DS-M07-F01     Versión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</si>
</sst>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&quot;€&quot;_-;\-* #,##0.00\ &quot;€&quot;_-;_-* &quot;-&quot;??\ &quot;€&quot;_-;_-@_-"/>
  </numFmts>
  <fonts count="21" x14ac:knownFonts="1">
    <font>
      <sz val="10"/>
      <name val="Arial"/>
    </font>
    <font>
      <b/>
      <sz val="14"/>
      <name val="Arial"/>
      <family val="2"/>
    </font>
    <font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0"/>
      <color theme="0"/>
      <name val="Arial"/>
      <family val="2"/>
    </font>
    <font>
      <b/>
      <u/>
      <sz val="10"/>
      <color theme="0"/>
      <name val="Arial"/>
      <family val="2"/>
    </font>
    <font>
      <sz val="10"/>
      <color theme="1"/>
      <name val="Arial"/>
      <family val="2"/>
    </font>
    <font>
      <b/>
      <sz val="32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6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b/>
      <sz val="11"/>
      <color indexed="8"/>
      <name val="Arial"/>
      <family val="2"/>
    </font>
    <font>
      <sz val="9"/>
      <color indexed="8"/>
      <name val="Arial"/>
      <family val="2"/>
    </font>
    <font>
      <i/>
      <sz val="9"/>
      <color indexed="8"/>
      <name val="Arial"/>
      <family val="2"/>
    </font>
    <font>
      <sz val="9"/>
      <color indexed="8"/>
      <name val="Times New Roman"/>
      <family val="1"/>
    </font>
    <font>
      <sz val="12"/>
      <color indexed="8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</fills>
  <borders count="5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ck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auto="1"/>
      </left>
      <right/>
      <top style="thick">
        <color auto="1"/>
      </top>
      <bottom style="thin">
        <color indexed="64"/>
      </bottom>
      <diagonal/>
    </border>
    <border>
      <left style="thin">
        <color indexed="64"/>
      </left>
      <right/>
      <top style="thick">
        <color auto="1"/>
      </top>
      <bottom style="thin">
        <color indexed="64"/>
      </bottom>
      <diagonal/>
    </border>
    <border>
      <left/>
      <right/>
      <top style="thick">
        <color auto="1"/>
      </top>
      <bottom style="thin">
        <color indexed="64"/>
      </bottom>
      <diagonal/>
    </border>
    <border>
      <left/>
      <right style="thin">
        <color indexed="64"/>
      </right>
      <top style="thick">
        <color auto="1"/>
      </top>
      <bottom style="thin">
        <color indexed="64"/>
      </bottom>
      <diagonal/>
    </border>
    <border>
      <left style="medium">
        <color indexed="64"/>
      </left>
      <right/>
      <top style="thick">
        <color auto="1"/>
      </top>
      <bottom style="thin">
        <color indexed="64"/>
      </bottom>
      <diagonal/>
    </border>
    <border>
      <left/>
      <right style="medium">
        <color indexed="64"/>
      </right>
      <top style="thick">
        <color auto="1"/>
      </top>
      <bottom style="thin">
        <color indexed="64"/>
      </bottom>
      <diagonal/>
    </border>
    <border>
      <left/>
      <right style="thick">
        <color auto="1"/>
      </right>
      <top style="thick">
        <color auto="1"/>
      </top>
      <bottom style="thin">
        <color indexed="64"/>
      </bottom>
      <diagonal/>
    </border>
    <border>
      <left style="thick">
        <color auto="1"/>
      </left>
      <right/>
      <top style="thin">
        <color indexed="64"/>
      </top>
      <bottom/>
      <diagonal/>
    </border>
    <border>
      <left style="thin">
        <color indexed="64"/>
      </left>
      <right style="thick">
        <color auto="1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B1C3D9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B1C3D9"/>
      </right>
      <top style="thin">
        <color rgb="FF000000"/>
      </top>
      <bottom/>
      <diagonal/>
    </border>
  </borders>
  <cellStyleXfs count="5">
    <xf numFmtId="0" fontId="0" fillId="0" borderId="0"/>
    <xf numFmtId="0" fontId="3" fillId="0" borderId="0"/>
    <xf numFmtId="0" fontId="3" fillId="0" borderId="0"/>
    <xf numFmtId="0" fontId="3" fillId="0" borderId="0"/>
    <xf numFmtId="164" fontId="3" fillId="0" borderId="0" applyFont="0" applyFill="0" applyBorder="0" applyAlignment="0" applyProtection="0"/>
  </cellStyleXfs>
  <cellXfs count="177">
    <xf numFmtId="0" fontId="0" fillId="0" borderId="0" xfId="0"/>
    <xf numFmtId="0" fontId="3" fillId="2" borderId="0" xfId="0" applyFont="1" applyFill="1" applyAlignment="1">
      <alignment vertical="center"/>
    </xf>
    <xf numFmtId="0" fontId="3" fillId="2" borderId="0" xfId="0" applyFont="1" applyFill="1" applyAlignment="1"/>
    <xf numFmtId="0" fontId="5" fillId="2" borderId="0" xfId="0" applyFont="1" applyFill="1" applyAlignment="1"/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vertical="top"/>
    </xf>
    <xf numFmtId="0" fontId="3" fillId="2" borderId="0" xfId="0" applyFont="1" applyFill="1" applyBorder="1" applyAlignment="1">
      <alignment horizontal="center"/>
    </xf>
    <xf numFmtId="0" fontId="3" fillId="2" borderId="0" xfId="0" applyFont="1" applyFill="1" applyAlignment="1">
      <alignment vertical="top"/>
    </xf>
    <xf numFmtId="10" fontId="3" fillId="2" borderId="0" xfId="0" applyNumberFormat="1" applyFont="1" applyFill="1" applyAlignment="1">
      <alignment horizontal="right" vertical="top"/>
    </xf>
    <xf numFmtId="14" fontId="3" fillId="2" borderId="0" xfId="0" applyNumberFormat="1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 vertical="center" textRotation="90"/>
    </xf>
    <xf numFmtId="0" fontId="6" fillId="5" borderId="7" xfId="0" applyFont="1" applyFill="1" applyBorder="1" applyAlignment="1">
      <alignment horizontal="center" vertical="center" textRotation="90"/>
    </xf>
    <xf numFmtId="0" fontId="6" fillId="5" borderId="8" xfId="0" applyFont="1" applyFill="1" applyBorder="1" applyAlignment="1">
      <alignment horizontal="center" vertical="center" textRotation="90"/>
    </xf>
    <xf numFmtId="0" fontId="6" fillId="5" borderId="5" xfId="0" applyFont="1" applyFill="1" applyBorder="1" applyAlignment="1">
      <alignment horizontal="center" vertical="center" textRotation="90"/>
    </xf>
    <xf numFmtId="0" fontId="6" fillId="5" borderId="10" xfId="0" applyFont="1" applyFill="1" applyBorder="1" applyAlignment="1">
      <alignment horizontal="center" vertical="center" textRotation="90"/>
    </xf>
    <xf numFmtId="0" fontId="6" fillId="5" borderId="7" xfId="0" applyFont="1" applyFill="1" applyBorder="1" applyAlignment="1">
      <alignment horizontal="center" vertical="center" textRotation="90" wrapText="1"/>
    </xf>
    <xf numFmtId="0" fontId="7" fillId="3" borderId="9" xfId="0" applyFont="1" applyFill="1" applyBorder="1" applyAlignment="1">
      <alignment horizontal="center" vertical="center" textRotation="90"/>
    </xf>
    <xf numFmtId="0" fontId="6" fillId="3" borderId="7" xfId="0" applyFont="1" applyFill="1" applyBorder="1" applyAlignment="1">
      <alignment horizontal="center" vertical="center" textRotation="90"/>
    </xf>
    <xf numFmtId="0" fontId="6" fillId="3" borderId="7" xfId="0" applyFont="1" applyFill="1" applyBorder="1" applyAlignment="1">
      <alignment horizontal="center" vertical="center" textRotation="90" wrapText="1"/>
    </xf>
    <xf numFmtId="9" fontId="6" fillId="3" borderId="7" xfId="0" applyNumberFormat="1" applyFont="1" applyFill="1" applyBorder="1" applyAlignment="1">
      <alignment horizontal="center" vertical="center" wrapText="1"/>
    </xf>
    <xf numFmtId="9" fontId="6" fillId="4" borderId="7" xfId="0" applyNumberFormat="1" applyFont="1" applyFill="1" applyBorder="1" applyAlignment="1">
      <alignment horizontal="center" vertical="center" textRotation="90"/>
    </xf>
    <xf numFmtId="9" fontId="6" fillId="4" borderId="7" xfId="0" applyNumberFormat="1" applyFont="1" applyFill="1" applyBorder="1" applyAlignment="1">
      <alignment horizontal="center" vertical="center" textRotation="90" wrapText="1"/>
    </xf>
    <xf numFmtId="9" fontId="6" fillId="4" borderId="6" xfId="0" applyNumberFormat="1" applyFont="1" applyFill="1" applyBorder="1" applyAlignment="1">
      <alignment horizontal="center" vertical="center" textRotation="90"/>
    </xf>
    <xf numFmtId="0" fontId="6" fillId="4" borderId="6" xfId="0" applyFont="1" applyFill="1" applyBorder="1" applyAlignment="1">
      <alignment horizontal="center" vertical="center" textRotation="90" wrapText="1"/>
    </xf>
    <xf numFmtId="0" fontId="3" fillId="0" borderId="3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 wrapText="1"/>
    </xf>
    <xf numFmtId="0" fontId="3" fillId="7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6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textRotation="90"/>
    </xf>
    <xf numFmtId="0" fontId="3" fillId="2" borderId="0" xfId="0" applyFont="1" applyFill="1" applyBorder="1" applyAlignment="1">
      <alignment horizontal="center" textRotation="90"/>
    </xf>
    <xf numFmtId="0" fontId="4" fillId="2" borderId="0" xfId="0" applyFont="1" applyFill="1" applyBorder="1" applyAlignment="1">
      <alignment horizontal="center" textRotation="90"/>
    </xf>
    <xf numFmtId="0" fontId="3" fillId="2" borderId="0" xfId="0" applyFont="1" applyFill="1" applyAlignment="1">
      <alignment horizontal="center" vertical="center"/>
    </xf>
    <xf numFmtId="0" fontId="0" fillId="2" borderId="0" xfId="0" applyFill="1" applyBorder="1"/>
    <xf numFmtId="0" fontId="0" fillId="2" borderId="0" xfId="0" applyFill="1"/>
    <xf numFmtId="0" fontId="1" fillId="2" borderId="0" xfId="0" applyFont="1" applyFill="1" applyAlignment="1"/>
    <xf numFmtId="0" fontId="2" fillId="2" borderId="0" xfId="0" applyFont="1" applyFill="1" applyAlignment="1"/>
    <xf numFmtId="0" fontId="1" fillId="2" borderId="0" xfId="0" applyFont="1" applyFill="1" applyAlignment="1">
      <alignment horizontal="left"/>
    </xf>
    <xf numFmtId="14" fontId="2" fillId="2" borderId="1" xfId="0" applyNumberFormat="1" applyFont="1" applyFill="1" applyBorder="1" applyAlignment="1">
      <alignment horizontal="center"/>
    </xf>
    <xf numFmtId="10" fontId="2" fillId="2" borderId="0" xfId="0" applyNumberFormat="1" applyFont="1" applyFill="1" applyAlignment="1">
      <alignment horizontal="right"/>
    </xf>
    <xf numFmtId="0" fontId="2" fillId="2" borderId="0" xfId="0" applyFont="1" applyFill="1" applyAlignment="1">
      <alignment vertical="center"/>
    </xf>
    <xf numFmtId="0" fontId="2" fillId="2" borderId="0" xfId="0" quotePrefix="1" applyFont="1" applyFill="1" applyAlignment="1">
      <alignment horizontal="left"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4" borderId="32" xfId="0" applyFont="1" applyFill="1" applyBorder="1" applyAlignment="1">
      <alignment horizontal="center" vertical="center" textRotation="90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top"/>
    </xf>
    <xf numFmtId="0" fontId="6" fillId="4" borderId="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/>
    </xf>
    <xf numFmtId="0" fontId="2" fillId="2" borderId="1" xfId="0" applyFont="1" applyFill="1" applyBorder="1" applyAlignment="1"/>
    <xf numFmtId="0" fontId="1" fillId="2" borderId="0" xfId="0" applyFont="1" applyFill="1" applyBorder="1" applyAlignment="1">
      <alignment horizontal="left"/>
    </xf>
    <xf numFmtId="0" fontId="10" fillId="2" borderId="3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center" textRotation="90" wrapText="1"/>
    </xf>
    <xf numFmtId="0" fontId="3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/>
    <xf numFmtId="0" fontId="3" fillId="2" borderId="3" xfId="0" applyFont="1" applyFill="1" applyBorder="1" applyAlignment="1">
      <alignment horizontal="left" vertical="center" wrapText="1"/>
    </xf>
    <xf numFmtId="0" fontId="10" fillId="2" borderId="3" xfId="0" applyFont="1" applyFill="1" applyBorder="1" applyAlignment="1">
      <alignment vertical="center" wrapText="1"/>
    </xf>
    <xf numFmtId="0" fontId="10" fillId="2" borderId="3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center" vertical="center" wrapText="1"/>
    </xf>
    <xf numFmtId="9" fontId="6" fillId="4" borderId="6" xfId="0" applyNumberFormat="1" applyFont="1" applyFill="1" applyBorder="1" applyAlignment="1">
      <alignment horizontal="center" vertical="center" textRotation="90" wrapText="1"/>
    </xf>
    <xf numFmtId="0" fontId="2" fillId="2" borderId="0" xfId="0" applyFont="1" applyFill="1" applyBorder="1" applyAlignment="1"/>
    <xf numFmtId="0" fontId="3" fillId="0" borderId="0" xfId="1"/>
    <xf numFmtId="0" fontId="4" fillId="2" borderId="0" xfId="0" applyFont="1" applyFill="1" applyBorder="1" applyAlignment="1">
      <alignment vertical="center" textRotation="90"/>
    </xf>
    <xf numFmtId="0" fontId="10" fillId="2" borderId="51" xfId="0" applyFont="1" applyFill="1" applyBorder="1" applyAlignment="1">
      <alignment horizontal="center" vertical="center" wrapText="1"/>
    </xf>
    <xf numFmtId="0" fontId="10" fillId="2" borderId="52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5" borderId="7" xfId="0" applyFont="1" applyFill="1" applyBorder="1" applyAlignment="1">
      <alignment horizontal="center" vertical="center" wrapText="1"/>
    </xf>
    <xf numFmtId="0" fontId="3" fillId="7" borderId="7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/>
    </xf>
    <xf numFmtId="0" fontId="10" fillId="2" borderId="53" xfId="0" applyFont="1" applyFill="1" applyBorder="1" applyAlignment="1">
      <alignment horizontal="center" vertical="center" wrapText="1"/>
    </xf>
    <xf numFmtId="0" fontId="10" fillId="2" borderId="54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textRotation="90" wrapText="1"/>
    </xf>
    <xf numFmtId="0" fontId="4" fillId="2" borderId="3" xfId="0" applyFont="1" applyFill="1" applyBorder="1" applyAlignment="1">
      <alignment vertical="center" textRotation="90"/>
    </xf>
    <xf numFmtId="0" fontId="4" fillId="2" borderId="3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 textRotation="90"/>
    </xf>
    <xf numFmtId="0" fontId="4" fillId="2" borderId="7" xfId="0" applyFont="1" applyFill="1" applyBorder="1" applyAlignment="1">
      <alignment horizontal="center" vertical="center" textRotation="90"/>
    </xf>
    <xf numFmtId="0" fontId="4" fillId="2" borderId="7" xfId="0" applyFont="1" applyFill="1" applyBorder="1" applyAlignment="1">
      <alignment horizontal="center" vertical="center" textRotation="90" wrapText="1"/>
    </xf>
    <xf numFmtId="0" fontId="4" fillId="2" borderId="6" xfId="0" applyFont="1" applyFill="1" applyBorder="1" applyAlignment="1">
      <alignment horizontal="center" vertical="center" textRotation="90" wrapText="1"/>
    </xf>
    <xf numFmtId="0" fontId="0" fillId="2" borderId="21" xfId="0" applyFill="1" applyBorder="1"/>
    <xf numFmtId="0" fontId="0" fillId="2" borderId="22" xfId="0" applyFill="1" applyBorder="1"/>
    <xf numFmtId="0" fontId="0" fillId="2" borderId="23" xfId="0" applyFill="1" applyBorder="1"/>
    <xf numFmtId="0" fontId="20" fillId="2" borderId="14" xfId="0" applyFont="1" applyFill="1" applyBorder="1" applyAlignment="1">
      <alignment horizontal="center" vertical="center"/>
    </xf>
    <xf numFmtId="0" fontId="20" fillId="2" borderId="20" xfId="0" applyFont="1" applyFill="1" applyBorder="1" applyAlignment="1">
      <alignment horizontal="center" vertical="center"/>
    </xf>
    <xf numFmtId="0" fontId="20" fillId="2" borderId="15" xfId="0" applyFont="1" applyFill="1" applyBorder="1" applyAlignment="1">
      <alignment horizontal="center" vertical="center"/>
    </xf>
    <xf numFmtId="0" fontId="20" fillId="2" borderId="16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0" fontId="20" fillId="2" borderId="17" xfId="0" applyFont="1" applyFill="1" applyBorder="1" applyAlignment="1">
      <alignment horizontal="center" vertical="center"/>
    </xf>
    <xf numFmtId="0" fontId="0" fillId="2" borderId="12" xfId="0" applyFill="1" applyBorder="1"/>
    <xf numFmtId="0" fontId="19" fillId="2" borderId="16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/>
    </xf>
    <xf numFmtId="0" fontId="2" fillId="2" borderId="0" xfId="0" applyFont="1" applyFill="1" applyBorder="1" applyAlignment="1">
      <alignment horizontal="left"/>
    </xf>
    <xf numFmtId="0" fontId="1" fillId="2" borderId="0" xfId="0" applyFont="1" applyFill="1" applyBorder="1" applyAlignment="1">
      <alignment horizontal="center"/>
    </xf>
    <xf numFmtId="0" fontId="6" fillId="4" borderId="24" xfId="0" applyFont="1" applyFill="1" applyBorder="1" applyAlignment="1">
      <alignment horizontal="center" vertical="center" wrapText="1"/>
    </xf>
    <xf numFmtId="0" fontId="6" fillId="4" borderId="31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6" fillId="4" borderId="25" xfId="0" applyFont="1" applyFill="1" applyBorder="1" applyAlignment="1">
      <alignment horizontal="center" vertical="center" wrapText="1"/>
    </xf>
    <xf numFmtId="0" fontId="6" fillId="4" borderId="26" xfId="0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top"/>
    </xf>
    <xf numFmtId="0" fontId="6" fillId="4" borderId="27" xfId="0" applyFont="1" applyFill="1" applyBorder="1" applyAlignment="1">
      <alignment horizontal="center" vertical="center" wrapText="1"/>
    </xf>
    <xf numFmtId="0" fontId="6" fillId="5" borderId="25" xfId="0" applyFont="1" applyFill="1" applyBorder="1" applyAlignment="1">
      <alignment horizontal="center" vertical="center" wrapText="1"/>
    </xf>
    <xf numFmtId="0" fontId="6" fillId="5" borderId="26" xfId="0" applyFont="1" applyFill="1" applyBorder="1" applyAlignment="1">
      <alignment horizontal="center" vertical="center" wrapText="1"/>
    </xf>
    <xf numFmtId="0" fontId="6" fillId="5" borderId="28" xfId="0" applyFont="1" applyFill="1" applyBorder="1" applyAlignment="1">
      <alignment horizontal="center" vertical="center" wrapText="1"/>
    </xf>
    <xf numFmtId="0" fontId="6" fillId="5" borderId="29" xfId="0" applyFont="1" applyFill="1" applyBorder="1" applyAlignment="1">
      <alignment horizontal="center" vertical="center" wrapText="1"/>
    </xf>
    <xf numFmtId="0" fontId="6" fillId="3" borderId="28" xfId="0" applyFont="1" applyFill="1" applyBorder="1" applyAlignment="1">
      <alignment horizontal="center" vertical="center" wrapText="1"/>
    </xf>
    <xf numFmtId="0" fontId="6" fillId="3" borderId="26" xfId="0" applyFont="1" applyFill="1" applyBorder="1" applyAlignment="1">
      <alignment horizontal="center" vertical="center" wrapText="1"/>
    </xf>
    <xf numFmtId="0" fontId="6" fillId="3" borderId="2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3" fillId="0" borderId="36" xfId="1" applyBorder="1" applyAlignment="1">
      <alignment horizontal="center"/>
    </xf>
    <xf numFmtId="0" fontId="3" fillId="0" borderId="37" xfId="1" applyBorder="1" applyAlignment="1">
      <alignment horizontal="center"/>
    </xf>
    <xf numFmtId="0" fontId="3" fillId="0" borderId="38" xfId="1" applyBorder="1" applyAlignment="1">
      <alignment horizontal="center"/>
    </xf>
    <xf numFmtId="0" fontId="3" fillId="0" borderId="39" xfId="1" applyBorder="1" applyAlignment="1">
      <alignment horizontal="center"/>
    </xf>
    <xf numFmtId="0" fontId="3" fillId="0" borderId="40" xfId="1" applyBorder="1" applyAlignment="1">
      <alignment horizontal="center"/>
    </xf>
    <xf numFmtId="0" fontId="3" fillId="0" borderId="41" xfId="1" applyBorder="1" applyAlignment="1">
      <alignment horizontal="center"/>
    </xf>
    <xf numFmtId="0" fontId="11" fillId="0" borderId="14" xfId="1" applyFont="1" applyBorder="1" applyAlignment="1">
      <alignment horizontal="center" vertical="center"/>
    </xf>
    <xf numFmtId="0" fontId="11" fillId="0" borderId="20" xfId="1" applyFont="1" applyBorder="1" applyAlignment="1">
      <alignment horizontal="center" vertical="center"/>
    </xf>
    <xf numFmtId="0" fontId="11" fillId="0" borderId="15" xfId="1" applyFont="1" applyBorder="1" applyAlignment="1">
      <alignment horizontal="center" vertical="center"/>
    </xf>
    <xf numFmtId="0" fontId="11" fillId="0" borderId="16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11" fillId="0" borderId="17" xfId="1" applyFont="1" applyBorder="1" applyAlignment="1">
      <alignment horizontal="center" vertical="center"/>
    </xf>
    <xf numFmtId="0" fontId="11" fillId="0" borderId="18" xfId="1" applyFont="1" applyBorder="1" applyAlignment="1">
      <alignment horizontal="center" vertical="center"/>
    </xf>
    <xf numFmtId="0" fontId="11" fillId="0" borderId="11" xfId="1" applyFont="1" applyBorder="1" applyAlignment="1">
      <alignment horizontal="center" vertical="center"/>
    </xf>
    <xf numFmtId="0" fontId="11" fillId="0" borderId="19" xfId="1" applyFont="1" applyBorder="1" applyAlignment="1">
      <alignment horizontal="center" vertical="center"/>
    </xf>
    <xf numFmtId="0" fontId="3" fillId="0" borderId="47" xfId="1" applyBorder="1" applyAlignment="1">
      <alignment horizontal="center"/>
    </xf>
    <xf numFmtId="0" fontId="3" fillId="0" borderId="48" xfId="1" applyBorder="1" applyAlignment="1">
      <alignment horizontal="center"/>
    </xf>
    <xf numFmtId="0" fontId="3" fillId="0" borderId="49" xfId="1" applyBorder="1" applyAlignment="1">
      <alignment horizontal="center"/>
    </xf>
    <xf numFmtId="0" fontId="12" fillId="2" borderId="42" xfId="1" applyFont="1" applyFill="1" applyBorder="1" applyAlignment="1">
      <alignment horizontal="center" vertical="center" wrapText="1"/>
    </xf>
    <xf numFmtId="0" fontId="12" fillId="2" borderId="44" xfId="1" applyFont="1" applyFill="1" applyBorder="1" applyAlignment="1">
      <alignment horizontal="center" vertical="center" wrapText="1"/>
    </xf>
    <xf numFmtId="0" fontId="12" fillId="2" borderId="43" xfId="1" applyFont="1" applyFill="1" applyBorder="1" applyAlignment="1">
      <alignment horizontal="center" vertical="center" wrapText="1"/>
    </xf>
    <xf numFmtId="0" fontId="13" fillId="2" borderId="42" xfId="1" applyFont="1" applyFill="1" applyBorder="1" applyAlignment="1">
      <alignment horizontal="center" vertical="center" wrapText="1"/>
    </xf>
    <xf numFmtId="0" fontId="13" fillId="2" borderId="44" xfId="1" applyFont="1" applyFill="1" applyBorder="1" applyAlignment="1">
      <alignment horizontal="center" vertical="center" wrapText="1"/>
    </xf>
    <xf numFmtId="0" fontId="13" fillId="2" borderId="43" xfId="1" applyFont="1" applyFill="1" applyBorder="1" applyAlignment="1">
      <alignment horizontal="center" vertical="center" wrapText="1"/>
    </xf>
    <xf numFmtId="0" fontId="14" fillId="2" borderId="47" xfId="1" applyFont="1" applyFill="1" applyBorder="1" applyAlignment="1">
      <alignment horizontal="center" vertical="center" wrapText="1"/>
    </xf>
    <xf numFmtId="0" fontId="14" fillId="2" borderId="49" xfId="1" applyFont="1" applyFill="1" applyBorder="1" applyAlignment="1">
      <alignment horizontal="center" vertical="center" wrapText="1"/>
    </xf>
    <xf numFmtId="0" fontId="15" fillId="2" borderId="50" xfId="1" applyFont="1" applyFill="1" applyBorder="1" applyAlignment="1">
      <alignment horizontal="center" vertical="center" wrapText="1"/>
    </xf>
    <xf numFmtId="0" fontId="15" fillId="2" borderId="48" xfId="1" applyFont="1" applyFill="1" applyBorder="1" applyAlignment="1">
      <alignment horizontal="center" vertical="center" wrapText="1"/>
    </xf>
    <xf numFmtId="0" fontId="15" fillId="2" borderId="33" xfId="1" applyFont="1" applyFill="1" applyBorder="1" applyAlignment="1">
      <alignment horizontal="center" vertical="center" wrapText="1"/>
    </xf>
    <xf numFmtId="0" fontId="15" fillId="2" borderId="45" xfId="1" applyFont="1" applyFill="1" applyBorder="1" applyAlignment="1">
      <alignment horizontal="center" vertical="center" wrapText="1"/>
    </xf>
    <xf numFmtId="0" fontId="14" fillId="2" borderId="34" xfId="1" applyFont="1" applyFill="1" applyBorder="1" applyAlignment="1">
      <alignment horizontal="center" vertical="center" wrapText="1"/>
    </xf>
    <xf numFmtId="0" fontId="14" fillId="2" borderId="46" xfId="1" applyFont="1" applyFill="1" applyBorder="1" applyAlignment="1">
      <alignment horizontal="center" vertical="center" wrapText="1"/>
    </xf>
    <xf numFmtId="0" fontId="17" fillId="2" borderId="48" xfId="1" applyFont="1" applyFill="1" applyBorder="1" applyAlignment="1">
      <alignment horizontal="center" vertical="center" wrapText="1"/>
    </xf>
    <xf numFmtId="0" fontId="16" fillId="2" borderId="48" xfId="1" applyFont="1" applyFill="1" applyBorder="1" applyAlignment="1">
      <alignment horizontal="center" vertical="center" wrapText="1"/>
    </xf>
    <xf numFmtId="0" fontId="17" fillId="2" borderId="48" xfId="1" applyFont="1" applyFill="1" applyBorder="1" applyAlignment="1">
      <alignment vertical="top" wrapText="1"/>
    </xf>
    <xf numFmtId="0" fontId="17" fillId="2" borderId="49" xfId="1" applyFont="1" applyFill="1" applyBorder="1" applyAlignment="1">
      <alignment vertical="top" wrapText="1"/>
    </xf>
    <xf numFmtId="0" fontId="18" fillId="0" borderId="42" xfId="1" applyFont="1" applyBorder="1" applyAlignment="1">
      <alignment horizontal="center" vertical="center" wrapText="1"/>
    </xf>
    <xf numFmtId="0" fontId="18" fillId="0" borderId="44" xfId="1" applyFont="1" applyBorder="1" applyAlignment="1">
      <alignment horizontal="center" vertical="center" wrapText="1"/>
    </xf>
    <xf numFmtId="0" fontId="18" fillId="0" borderId="43" xfId="1" applyFont="1" applyBorder="1" applyAlignment="1">
      <alignment horizontal="center" vertical="center" wrapText="1"/>
    </xf>
    <xf numFmtId="0" fontId="15" fillId="2" borderId="49" xfId="1" applyFont="1" applyFill="1" applyBorder="1" applyAlignment="1">
      <alignment horizontal="center" vertical="center" wrapText="1"/>
    </xf>
    <xf numFmtId="0" fontId="17" fillId="2" borderId="45" xfId="1" applyFont="1" applyFill="1" applyBorder="1" applyAlignment="1">
      <alignment vertical="top" wrapText="1"/>
    </xf>
    <xf numFmtId="0" fontId="17" fillId="2" borderId="35" xfId="1" applyFont="1" applyFill="1" applyBorder="1" applyAlignment="1">
      <alignment vertical="top" wrapText="1"/>
    </xf>
    <xf numFmtId="0" fontId="13" fillId="2" borderId="21" xfId="1" applyFont="1" applyFill="1" applyBorder="1" applyAlignment="1">
      <alignment horizontal="center" vertical="center" textRotation="90" wrapText="1"/>
    </xf>
    <xf numFmtId="0" fontId="13" fillId="2" borderId="22" xfId="1" applyFont="1" applyFill="1" applyBorder="1" applyAlignment="1">
      <alignment horizontal="center" vertical="center" textRotation="90" wrapText="1"/>
    </xf>
    <xf numFmtId="0" fontId="13" fillId="2" borderId="23" xfId="1" applyFont="1" applyFill="1" applyBorder="1" applyAlignment="1">
      <alignment horizontal="center" vertical="center" textRotation="90" wrapText="1"/>
    </xf>
  </cellXfs>
  <cellStyles count="5">
    <cellStyle name="Moneda 2" xfId="4"/>
    <cellStyle name="Normal" xfId="0" builtinId="0"/>
    <cellStyle name="Normal 2" xfId="1"/>
    <cellStyle name="Normal 3" xfId="2"/>
    <cellStyle name="Normal 3 2" xfId="3"/>
  </cellStyles>
  <dxfs count="81"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DA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DA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DA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DA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DA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DA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DA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DA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DA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</dxfs>
  <tableStyles count="0" defaultTableStyle="TableStyleMedium9" defaultPivotStyle="PivotStyleLight16"/>
  <colors>
    <mruColors>
      <color rgb="FFDA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32</xdr:row>
      <xdr:rowOff>0</xdr:rowOff>
    </xdr:from>
    <xdr:to>
      <xdr:col>7</xdr:col>
      <xdr:colOff>304800</xdr:colOff>
      <xdr:row>32</xdr:row>
      <xdr:rowOff>304800</xdr:rowOff>
    </xdr:to>
    <xdr:sp macro="" textlink="">
      <xdr:nvSpPr>
        <xdr:cNvPr id="2" name="AutoShape 1082" descr="Resultado de imagen para biologico"/>
        <xdr:cNvSpPr>
          <a:spLocks noChangeAspect="1" noChangeArrowheads="1"/>
        </xdr:cNvSpPr>
      </xdr:nvSpPr>
      <xdr:spPr bwMode="auto">
        <a:xfrm>
          <a:off x="12372975" y="7134225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I76"/>
  <sheetViews>
    <sheetView tabSelected="1" topLeftCell="B1" zoomScale="46" zoomScaleNormal="46" zoomScaleSheetLayoutView="80" workbookViewId="0">
      <selection activeCell="B4" sqref="B4:AN6"/>
    </sheetView>
  </sheetViews>
  <sheetFormatPr baseColWidth="10" defaultColWidth="11.5703125" defaultRowHeight="12.75" x14ac:dyDescent="0.2"/>
  <cols>
    <col min="1" max="1" width="42.7109375" style="2" customWidth="1"/>
    <col min="2" max="3" width="17.42578125" style="2" customWidth="1"/>
    <col min="4" max="4" width="27.28515625" style="2" customWidth="1"/>
    <col min="5" max="5" width="13.7109375" style="2" customWidth="1"/>
    <col min="6" max="6" width="33.140625" style="4" customWidth="1"/>
    <col min="7" max="7" width="24.140625" style="4" customWidth="1"/>
    <col min="8" max="8" width="46" style="4" customWidth="1"/>
    <col min="9" max="9" width="29.140625" style="2" customWidth="1"/>
    <col min="10" max="10" width="18.7109375" style="2" customWidth="1"/>
    <col min="11" max="11" width="26.42578125" style="2" customWidth="1"/>
    <col min="12" max="12" width="7.140625" style="2" customWidth="1"/>
    <col min="13" max="13" width="6.42578125" style="2" customWidth="1"/>
    <col min="14" max="14" width="6.85546875" style="2" customWidth="1"/>
    <col min="15" max="16" width="6.42578125" style="2" customWidth="1"/>
    <col min="17" max="17" width="7.7109375" style="2" customWidth="1"/>
    <col min="18" max="18" width="7.140625" style="2" customWidth="1"/>
    <col min="19" max="19" width="7.42578125" style="2" customWidth="1"/>
    <col min="20" max="20" width="8.7109375" style="2" customWidth="1"/>
    <col min="21" max="21" width="7.140625" style="2" customWidth="1"/>
    <col min="22" max="22" width="7" style="2" customWidth="1"/>
    <col min="23" max="23" width="7.140625" style="2" customWidth="1"/>
    <col min="24" max="28" width="8.7109375" style="2" customWidth="1"/>
    <col min="29" max="29" width="10.5703125" style="2" customWidth="1"/>
    <col min="30" max="30" width="13.5703125" style="2" customWidth="1"/>
    <col min="31" max="31" width="43.5703125" style="2" customWidth="1"/>
    <col min="32" max="32" width="27.28515625" style="2" customWidth="1"/>
    <col min="33" max="33" width="13" style="2" customWidth="1"/>
    <col min="34" max="34" width="25.42578125" style="2" customWidth="1"/>
    <col min="35" max="35" width="11.7109375" style="2" customWidth="1"/>
    <col min="36" max="36" width="23.42578125" style="2" customWidth="1"/>
    <col min="37" max="37" width="20.7109375" style="2" customWidth="1"/>
    <col min="38" max="38" width="32.28515625" style="2" customWidth="1"/>
    <col min="39" max="39" width="35.7109375" style="2" customWidth="1"/>
    <col min="40" max="40" width="42.140625" style="2" customWidth="1"/>
    <col min="41" max="41" width="35.42578125" style="2" customWidth="1"/>
    <col min="42" max="16384" width="11.5703125" style="2"/>
  </cols>
  <sheetData>
    <row r="1" spans="1:269" ht="39.75" customHeight="1" thickBot="1" x14ac:dyDescent="0.25">
      <c r="A1" s="5"/>
      <c r="B1" s="49"/>
      <c r="C1" s="49"/>
      <c r="D1" s="49"/>
      <c r="E1" s="49"/>
      <c r="F1" s="49"/>
      <c r="H1" s="49"/>
      <c r="JF1" s="1"/>
      <c r="JG1" s="1"/>
      <c r="JH1" s="1"/>
      <c r="JI1" s="1"/>
    </row>
    <row r="2" spans="1:269" s="36" customFormat="1" ht="18.75" customHeight="1" thickBot="1" x14ac:dyDescent="0.25">
      <c r="A2" s="90"/>
      <c r="B2" s="93" t="s">
        <v>50</v>
      </c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94"/>
      <c r="R2" s="94"/>
      <c r="S2" s="94"/>
      <c r="T2" s="94"/>
      <c r="U2" s="94"/>
      <c r="V2" s="94"/>
      <c r="W2" s="94"/>
      <c r="X2" s="94"/>
      <c r="Y2" s="94"/>
      <c r="Z2" s="94"/>
      <c r="AA2" s="94"/>
      <c r="AB2" s="94"/>
      <c r="AC2" s="94"/>
      <c r="AD2" s="94"/>
      <c r="AE2" s="94"/>
      <c r="AF2" s="94"/>
      <c r="AG2" s="94"/>
      <c r="AH2" s="94"/>
      <c r="AI2" s="94"/>
      <c r="AJ2" s="94"/>
      <c r="AK2" s="94"/>
      <c r="AL2" s="94"/>
      <c r="AM2" s="94"/>
      <c r="AN2" s="95"/>
      <c r="AO2" s="99"/>
    </row>
    <row r="3" spans="1:269" s="36" customFormat="1" ht="12.75" customHeight="1" thickBot="1" x14ac:dyDescent="0.25">
      <c r="A3" s="91"/>
      <c r="B3" s="96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  <c r="S3" s="97"/>
      <c r="T3" s="97"/>
      <c r="U3" s="97"/>
      <c r="V3" s="97"/>
      <c r="W3" s="97"/>
      <c r="X3" s="97"/>
      <c r="Y3" s="97"/>
      <c r="Z3" s="97"/>
      <c r="AA3" s="97"/>
      <c r="AB3" s="97"/>
      <c r="AC3" s="97"/>
      <c r="AD3" s="97"/>
      <c r="AE3" s="97"/>
      <c r="AF3" s="97"/>
      <c r="AG3" s="97"/>
      <c r="AH3" s="97"/>
      <c r="AI3" s="97"/>
      <c r="AJ3" s="97"/>
      <c r="AK3" s="97"/>
      <c r="AL3" s="97"/>
      <c r="AM3" s="97"/>
      <c r="AN3" s="98"/>
      <c r="AO3" s="99"/>
    </row>
    <row r="4" spans="1:269" s="36" customFormat="1" ht="27" customHeight="1" thickBot="1" x14ac:dyDescent="0.25">
      <c r="A4" s="91"/>
      <c r="B4" s="100" t="s">
        <v>232</v>
      </c>
      <c r="C4" s="101"/>
      <c r="D4" s="101"/>
      <c r="E4" s="101"/>
      <c r="F4" s="101"/>
      <c r="G4" s="101"/>
      <c r="H4" s="101"/>
      <c r="I4" s="101"/>
      <c r="J4" s="101"/>
      <c r="K4" s="101"/>
      <c r="L4" s="101"/>
      <c r="M4" s="101"/>
      <c r="N4" s="101"/>
      <c r="O4" s="101"/>
      <c r="P4" s="101"/>
      <c r="Q4" s="101"/>
      <c r="R4" s="101"/>
      <c r="S4" s="101"/>
      <c r="T4" s="101"/>
      <c r="U4" s="101"/>
      <c r="V4" s="101"/>
      <c r="W4" s="101"/>
      <c r="X4" s="101"/>
      <c r="Y4" s="101"/>
      <c r="Z4" s="101"/>
      <c r="AA4" s="101"/>
      <c r="AB4" s="101"/>
      <c r="AC4" s="101"/>
      <c r="AD4" s="101"/>
      <c r="AE4" s="101"/>
      <c r="AF4" s="101"/>
      <c r="AG4" s="101"/>
      <c r="AH4" s="101"/>
      <c r="AI4" s="101"/>
      <c r="AJ4" s="101"/>
      <c r="AK4" s="101"/>
      <c r="AL4" s="101"/>
      <c r="AM4" s="101"/>
      <c r="AN4" s="102"/>
      <c r="AO4" s="99"/>
      <c r="AR4"/>
    </row>
    <row r="5" spans="1:269" s="36" customFormat="1" ht="34.5" customHeight="1" thickBot="1" x14ac:dyDescent="0.25">
      <c r="A5" s="91"/>
      <c r="B5" s="103"/>
      <c r="C5" s="101"/>
      <c r="D5" s="101"/>
      <c r="E5" s="101"/>
      <c r="F5" s="101"/>
      <c r="G5" s="101"/>
      <c r="H5" s="101"/>
      <c r="I5" s="101"/>
      <c r="J5" s="101"/>
      <c r="K5" s="101"/>
      <c r="L5" s="101"/>
      <c r="M5" s="101"/>
      <c r="N5" s="101"/>
      <c r="O5" s="101"/>
      <c r="P5" s="101"/>
      <c r="Q5" s="101"/>
      <c r="R5" s="101"/>
      <c r="S5" s="101"/>
      <c r="T5" s="101"/>
      <c r="U5" s="101"/>
      <c r="V5" s="101"/>
      <c r="W5" s="101"/>
      <c r="X5" s="101"/>
      <c r="Y5" s="101"/>
      <c r="Z5" s="101"/>
      <c r="AA5" s="101"/>
      <c r="AB5" s="101"/>
      <c r="AC5" s="101"/>
      <c r="AD5" s="101"/>
      <c r="AE5" s="101"/>
      <c r="AF5" s="101"/>
      <c r="AG5" s="101"/>
      <c r="AH5" s="101"/>
      <c r="AI5" s="101"/>
      <c r="AJ5" s="101"/>
      <c r="AK5" s="101"/>
      <c r="AL5" s="101"/>
      <c r="AM5" s="101"/>
      <c r="AN5" s="102"/>
      <c r="AO5" s="99"/>
    </row>
    <row r="6" spans="1:269" s="36" customFormat="1" ht="12.75" customHeight="1" thickBot="1" x14ac:dyDescent="0.25">
      <c r="A6" s="92"/>
      <c r="B6" s="104"/>
      <c r="C6" s="105"/>
      <c r="D6" s="105"/>
      <c r="E6" s="105"/>
      <c r="F6" s="105"/>
      <c r="G6" s="105"/>
      <c r="H6" s="105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5"/>
      <c r="T6" s="105"/>
      <c r="U6" s="105"/>
      <c r="V6" s="105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5"/>
      <c r="AH6" s="105"/>
      <c r="AI6" s="105"/>
      <c r="AJ6" s="105"/>
      <c r="AK6" s="105"/>
      <c r="AL6" s="105"/>
      <c r="AM6" s="105"/>
      <c r="AN6" s="106"/>
      <c r="AO6" s="99"/>
    </row>
    <row r="7" spans="1:269" s="37" customFormat="1" ht="11.25" customHeight="1" x14ac:dyDescent="0.2"/>
    <row r="8" spans="1:269" ht="12" hidden="1" customHeight="1" x14ac:dyDescent="0.2">
      <c r="B8" s="4"/>
      <c r="C8" s="4"/>
      <c r="D8" s="4"/>
      <c r="E8" s="4"/>
    </row>
    <row r="9" spans="1:269" s="39" customFormat="1" ht="21" customHeight="1" x14ac:dyDescent="0.25">
      <c r="A9" s="38" t="s">
        <v>0</v>
      </c>
      <c r="B9" s="108" t="s">
        <v>111</v>
      </c>
      <c r="C9" s="108"/>
      <c r="D9" s="108"/>
      <c r="E9" s="108"/>
      <c r="F9" s="108"/>
      <c r="I9" s="40" t="s">
        <v>2</v>
      </c>
      <c r="J9" s="41">
        <v>45449</v>
      </c>
      <c r="AB9" s="107"/>
      <c r="AC9" s="107"/>
      <c r="AD9" s="107"/>
      <c r="AE9" s="107"/>
      <c r="AF9" s="53" t="s">
        <v>51</v>
      </c>
      <c r="AH9" s="52"/>
      <c r="AI9" s="52"/>
      <c r="AJ9" s="65"/>
    </row>
    <row r="10" spans="1:269" s="39" customFormat="1" ht="39.75" customHeight="1" x14ac:dyDescent="0.25">
      <c r="A10" s="38" t="s">
        <v>1</v>
      </c>
      <c r="B10" s="117" t="s">
        <v>227</v>
      </c>
      <c r="C10" s="117"/>
      <c r="D10" s="117"/>
      <c r="E10" s="117"/>
      <c r="I10" s="40" t="s">
        <v>47</v>
      </c>
      <c r="J10" s="51"/>
      <c r="AB10" s="42"/>
      <c r="AC10" s="116"/>
      <c r="AD10" s="116"/>
      <c r="AE10" s="116"/>
      <c r="AF10" s="109" t="s">
        <v>53</v>
      </c>
      <c r="AG10" s="109"/>
      <c r="AH10" s="41">
        <v>45814</v>
      </c>
      <c r="JF10" s="43"/>
      <c r="JG10" s="44"/>
      <c r="JH10" s="43"/>
      <c r="JI10" s="43"/>
    </row>
    <row r="11" spans="1:269" ht="15.75" customHeight="1" x14ac:dyDescent="0.2">
      <c r="A11" s="5"/>
      <c r="B11" s="49"/>
      <c r="C11" s="49"/>
      <c r="D11" s="49"/>
      <c r="E11" s="49"/>
      <c r="F11" s="49"/>
      <c r="H11" s="49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8"/>
      <c r="AC11" s="121"/>
      <c r="AD11" s="121"/>
      <c r="AE11" s="121"/>
      <c r="AF11" s="7"/>
      <c r="AG11" s="7"/>
      <c r="AH11" s="7"/>
      <c r="AI11" s="7"/>
      <c r="AJ11" s="7"/>
      <c r="AK11" s="7"/>
      <c r="AL11" s="7"/>
      <c r="AM11" s="7"/>
      <c r="AN11" s="7"/>
      <c r="AO11" s="7"/>
      <c r="JF11" s="1"/>
      <c r="JG11" s="1"/>
      <c r="JH11" s="1"/>
      <c r="JI11" s="1"/>
    </row>
    <row r="12" spans="1:269" ht="17.25" customHeight="1" thickBot="1" x14ac:dyDescent="0.25">
      <c r="C12" s="9"/>
      <c r="D12" s="9"/>
      <c r="E12" s="9"/>
      <c r="F12" s="6"/>
      <c r="H12" s="6"/>
      <c r="I12" s="32"/>
      <c r="J12" s="32"/>
      <c r="K12" s="32"/>
      <c r="L12" s="32"/>
      <c r="M12" s="32"/>
      <c r="N12" s="32"/>
      <c r="O12" s="32"/>
      <c r="P12" s="33"/>
      <c r="Q12" s="33"/>
      <c r="R12" s="33"/>
      <c r="S12" s="33"/>
      <c r="T12" s="33"/>
      <c r="U12" s="33"/>
      <c r="V12" s="33"/>
      <c r="W12" s="33"/>
      <c r="X12" s="33"/>
      <c r="Y12" s="33"/>
      <c r="Z12" s="33"/>
      <c r="AA12" s="33"/>
      <c r="AB12" s="8"/>
      <c r="AC12" s="121"/>
      <c r="AD12" s="121"/>
      <c r="AE12" s="121"/>
      <c r="AF12" s="33"/>
      <c r="AG12" s="34"/>
      <c r="AH12" s="34"/>
      <c r="AI12" s="33"/>
      <c r="AJ12" s="33"/>
      <c r="AK12" s="33"/>
      <c r="AL12" s="33"/>
      <c r="AM12" s="49"/>
      <c r="AN12" s="49"/>
      <c r="AO12" s="49"/>
      <c r="JF12" s="1"/>
      <c r="JG12" s="1"/>
      <c r="JH12" s="1"/>
      <c r="JI12" s="1"/>
    </row>
    <row r="13" spans="1:269" ht="33" customHeight="1" thickTop="1" x14ac:dyDescent="0.2">
      <c r="A13" s="110" t="s">
        <v>11</v>
      </c>
      <c r="B13" s="112" t="s">
        <v>12</v>
      </c>
      <c r="C13" s="114" t="s">
        <v>13</v>
      </c>
      <c r="D13" s="114" t="s">
        <v>14</v>
      </c>
      <c r="E13" s="114" t="s">
        <v>15</v>
      </c>
      <c r="F13" s="112" t="s">
        <v>16</v>
      </c>
      <c r="G13" s="112"/>
      <c r="H13" s="114" t="s">
        <v>9</v>
      </c>
      <c r="I13" s="118" t="s">
        <v>19</v>
      </c>
      <c r="J13" s="119"/>
      <c r="K13" s="122"/>
      <c r="L13" s="123" t="s">
        <v>22</v>
      </c>
      <c r="M13" s="124"/>
      <c r="N13" s="124"/>
      <c r="O13" s="124"/>
      <c r="P13" s="125" t="s">
        <v>39</v>
      </c>
      <c r="Q13" s="124"/>
      <c r="R13" s="124"/>
      <c r="S13" s="126"/>
      <c r="T13" s="124" t="s">
        <v>26</v>
      </c>
      <c r="U13" s="124"/>
      <c r="V13" s="124"/>
      <c r="W13" s="124"/>
      <c r="X13" s="127" t="s">
        <v>21</v>
      </c>
      <c r="Y13" s="128"/>
      <c r="Z13" s="128"/>
      <c r="AA13" s="128"/>
      <c r="AB13" s="128"/>
      <c r="AC13" s="128"/>
      <c r="AD13" s="128"/>
      <c r="AE13" s="129"/>
      <c r="AF13" s="45" t="s">
        <v>45</v>
      </c>
      <c r="AG13" s="118" t="s">
        <v>29</v>
      </c>
      <c r="AH13" s="119"/>
      <c r="AI13" s="119"/>
      <c r="AJ13" s="63"/>
      <c r="AK13" s="118" t="s">
        <v>32</v>
      </c>
      <c r="AL13" s="119"/>
      <c r="AM13" s="119"/>
      <c r="AN13" s="119"/>
      <c r="AO13" s="120"/>
      <c r="JF13" s="1"/>
      <c r="JG13" s="1"/>
      <c r="JH13" s="1"/>
      <c r="JI13" s="1"/>
    </row>
    <row r="14" spans="1:269" ht="123" customHeight="1" x14ac:dyDescent="0.2">
      <c r="A14" s="111"/>
      <c r="B14" s="113"/>
      <c r="C14" s="115"/>
      <c r="D14" s="115"/>
      <c r="E14" s="115"/>
      <c r="F14" s="50" t="s">
        <v>17</v>
      </c>
      <c r="G14" s="50" t="s">
        <v>18</v>
      </c>
      <c r="H14" s="115"/>
      <c r="I14" s="10" t="s">
        <v>3</v>
      </c>
      <c r="J14" s="10" t="s">
        <v>4</v>
      </c>
      <c r="K14" s="10" t="s">
        <v>20</v>
      </c>
      <c r="L14" s="11" t="s">
        <v>36</v>
      </c>
      <c r="M14" s="11" t="s">
        <v>8</v>
      </c>
      <c r="N14" s="11" t="s">
        <v>4</v>
      </c>
      <c r="O14" s="12" t="s">
        <v>7</v>
      </c>
      <c r="P14" s="13" t="s">
        <v>37</v>
      </c>
      <c r="Q14" s="11" t="s">
        <v>6</v>
      </c>
      <c r="R14" s="11" t="s">
        <v>5</v>
      </c>
      <c r="S14" s="14" t="s">
        <v>38</v>
      </c>
      <c r="T14" s="15" t="s">
        <v>40</v>
      </c>
      <c r="U14" s="15" t="s">
        <v>41</v>
      </c>
      <c r="V14" s="15" t="s">
        <v>42</v>
      </c>
      <c r="W14" s="15" t="s">
        <v>43</v>
      </c>
      <c r="X14" s="16" t="s">
        <v>22</v>
      </c>
      <c r="Y14" s="17" t="s">
        <v>23</v>
      </c>
      <c r="Z14" s="17" t="s">
        <v>24</v>
      </c>
      <c r="AA14" s="18" t="s">
        <v>25</v>
      </c>
      <c r="AB14" s="17" t="s">
        <v>26</v>
      </c>
      <c r="AC14" s="18" t="s">
        <v>44</v>
      </c>
      <c r="AD14" s="130" t="s">
        <v>27</v>
      </c>
      <c r="AE14" s="131"/>
      <c r="AF14" s="19" t="s">
        <v>28</v>
      </c>
      <c r="AG14" s="20" t="s">
        <v>30</v>
      </c>
      <c r="AH14" s="21" t="s">
        <v>31</v>
      </c>
      <c r="AI14" s="21" t="s">
        <v>46</v>
      </c>
      <c r="AJ14" s="64" t="s">
        <v>52</v>
      </c>
      <c r="AK14" s="22" t="s">
        <v>33</v>
      </c>
      <c r="AL14" s="22" t="s">
        <v>34</v>
      </c>
      <c r="AM14" s="23" t="s">
        <v>48</v>
      </c>
      <c r="AN14" s="23" t="s">
        <v>49</v>
      </c>
      <c r="AO14" s="46" t="s">
        <v>35</v>
      </c>
      <c r="AR14" s="3"/>
      <c r="JF14" s="1"/>
      <c r="JG14" s="1"/>
      <c r="JH14" s="1"/>
      <c r="JI14" s="1"/>
    </row>
    <row r="15" spans="1:269" s="35" customFormat="1" ht="188.25" customHeight="1" x14ac:dyDescent="0.2">
      <c r="A15" s="86" t="s">
        <v>154</v>
      </c>
      <c r="B15" s="85" t="s">
        <v>112</v>
      </c>
      <c r="C15" s="85" t="s">
        <v>118</v>
      </c>
      <c r="D15" s="85" t="s">
        <v>117</v>
      </c>
      <c r="E15" s="48" t="s">
        <v>113</v>
      </c>
      <c r="F15" s="60" t="s">
        <v>114</v>
      </c>
      <c r="G15" s="48" t="s">
        <v>115</v>
      </c>
      <c r="H15" s="48" t="s">
        <v>116</v>
      </c>
      <c r="I15" s="48" t="s">
        <v>190</v>
      </c>
      <c r="J15" s="48" t="s">
        <v>190</v>
      </c>
      <c r="K15" s="48" t="s">
        <v>195</v>
      </c>
      <c r="L15" s="25"/>
      <c r="M15" s="25" t="s">
        <v>10</v>
      </c>
      <c r="N15" s="25"/>
      <c r="O15" s="25"/>
      <c r="P15" s="26"/>
      <c r="Q15" s="26" t="s">
        <v>10</v>
      </c>
      <c r="R15" s="26"/>
      <c r="S15" s="26"/>
      <c r="T15" s="26"/>
      <c r="U15" s="26"/>
      <c r="V15" s="26" t="s">
        <v>10</v>
      </c>
      <c r="W15" s="26"/>
      <c r="X15" s="27">
        <v>6</v>
      </c>
      <c r="Y15" s="27">
        <v>4</v>
      </c>
      <c r="Z15" s="27">
        <f t="shared" ref="Z15:Z39" si="0">Y15*X15</f>
        <v>24</v>
      </c>
      <c r="AA15" s="27" t="str">
        <f>IF(Z15&gt;24,"MUY ALTO",IF(Z15&gt;=10,"ALTO",IF(Z15&gt;=4,"MEDIO",IF(Z15&lt;4,"BAJO"))))</f>
        <v>ALTO</v>
      </c>
      <c r="AB15" s="27">
        <f>IF(W15&lt;&gt;0,10,IF(V15&lt;&gt;0,25,IF(U15&lt;&gt;0,60,IF(T15&lt;&gt;0,100,""))))</f>
        <v>25</v>
      </c>
      <c r="AC15" s="27">
        <f t="shared" ref="AC15:AC39" si="1">AB15*Z15</f>
        <v>600</v>
      </c>
      <c r="AD15" s="28" t="str">
        <f>IF(AC15&gt;=600,"I",IF(AC15&gt;=150,"II",IF(AC15&gt;=40,"III",IF(AC15&lt;40,"IV"))))</f>
        <v>I</v>
      </c>
      <c r="AE15" s="27" t="str">
        <f t="shared" ref="AE15:AE39" si="2">IF(AC15&gt;600,"Situacion critica, suspender actividad hasta que el riesgo este bajo control, intervencion urgente",IF(AC15&gt;=150,"Seguir laborando, se debe corregir y adoptar medidas de control de inmediato, sin embargo suspenda actividades si el nivel de consecuencia está por encima de 60",IF(AC15&gt;=40,"Mejorar si es posible. Seria conveniente justificar la intervención y su rentabilidad",IF(AC15&lt;40,"Mantener medidas de control existentes, pero se deberian considerar soluciones o mejoras y se deben hacer comprobaciones periódicas para asegurar que el riesgo aún es tolerable"))))</f>
        <v>Seguir laborando, se debe corregir y adoptar medidas de control de inmediato, sin embargo suspenda actividades si el nivel de consecuencia está por encima de 60</v>
      </c>
      <c r="AF15" s="27" t="str">
        <f>IF(AC15&lt;120,"Aceptable",IF(AE15&gt;=150,"No Aceptable"))</f>
        <v>No Aceptable</v>
      </c>
      <c r="AG15" s="24">
        <v>10</v>
      </c>
      <c r="AH15" s="24" t="s">
        <v>166</v>
      </c>
      <c r="AI15" s="24" t="s">
        <v>113</v>
      </c>
      <c r="AJ15" s="24" t="s">
        <v>179</v>
      </c>
      <c r="AK15" s="24" t="s">
        <v>190</v>
      </c>
      <c r="AL15" s="24" t="s">
        <v>190</v>
      </c>
      <c r="AM15" s="48" t="s">
        <v>201</v>
      </c>
      <c r="AN15" s="29" t="s">
        <v>200</v>
      </c>
      <c r="AO15" s="29" t="s">
        <v>226</v>
      </c>
    </row>
    <row r="16" spans="1:269" s="35" customFormat="1" ht="100.5" customHeight="1" x14ac:dyDescent="0.2">
      <c r="A16" s="86"/>
      <c r="B16" s="85"/>
      <c r="C16" s="85"/>
      <c r="D16" s="85"/>
      <c r="E16" s="48" t="s">
        <v>113</v>
      </c>
      <c r="F16" s="60" t="s">
        <v>119</v>
      </c>
      <c r="G16" s="48" t="s">
        <v>159</v>
      </c>
      <c r="H16" s="60" t="s">
        <v>158</v>
      </c>
      <c r="I16" s="48" t="s">
        <v>190</v>
      </c>
      <c r="J16" s="48" t="s">
        <v>190</v>
      </c>
      <c r="K16" s="48" t="s">
        <v>190</v>
      </c>
      <c r="L16" s="25"/>
      <c r="M16" s="25"/>
      <c r="N16" s="25" t="s">
        <v>10</v>
      </c>
      <c r="O16" s="25"/>
      <c r="P16" s="26"/>
      <c r="Q16" s="26"/>
      <c r="R16" s="26" t="s">
        <v>10</v>
      </c>
      <c r="S16" s="26"/>
      <c r="T16" s="26"/>
      <c r="U16" s="26"/>
      <c r="V16" s="26" t="s">
        <v>10</v>
      </c>
      <c r="W16" s="26"/>
      <c r="X16" s="27">
        <v>0</v>
      </c>
      <c r="Y16" s="27">
        <v>4</v>
      </c>
      <c r="Z16" s="27">
        <f t="shared" si="0"/>
        <v>0</v>
      </c>
      <c r="AA16" s="27" t="str">
        <f t="shared" ref="AA16:AA39" si="3">IF(Z16&gt;24,"MUY ALTO",IF(Z16&gt;=10,"ALTO",IF(Z16&gt;=4,"MEDIO",IF(Z16&lt;4,"BAJO"))))</f>
        <v>BAJO</v>
      </c>
      <c r="AB16" s="27">
        <f t="shared" ref="AB16:AB41" si="4">IF(W16&lt;&gt;0,10,IF(V16&lt;&gt;0,25,IF(U16&lt;&gt;0,60,IF(T16&lt;&gt;0,100,""))))</f>
        <v>25</v>
      </c>
      <c r="AC16" s="27">
        <f t="shared" si="1"/>
        <v>0</v>
      </c>
      <c r="AD16" s="28" t="str">
        <f>IF(AC16&gt;=600,"I",IF(AC16&gt;=150,"II",IF(AC16&gt;=40,"III",IF(AC16&lt;40,"IV"))))</f>
        <v>IV</v>
      </c>
      <c r="AE16" s="27" t="str">
        <f t="shared" si="2"/>
        <v>Mantener medidas de control existentes, pero se deberian considerar soluciones o mejoras y se deben hacer comprobaciones periódicas para asegurar que el riesgo aún es tolerable</v>
      </c>
      <c r="AF16" s="27" t="str">
        <f t="shared" ref="AF16:AF36" si="5">IF(AC16&lt;120,"Aceptable",IF(AE16&gt;=150,"No Aceptable"))</f>
        <v>Aceptable</v>
      </c>
      <c r="AG16" s="24">
        <v>10</v>
      </c>
      <c r="AH16" s="71" t="s">
        <v>171</v>
      </c>
      <c r="AI16" s="24" t="s">
        <v>113</v>
      </c>
      <c r="AJ16" s="24" t="s">
        <v>187</v>
      </c>
      <c r="AK16" s="24" t="s">
        <v>193</v>
      </c>
      <c r="AL16" s="24" t="s">
        <v>190</v>
      </c>
      <c r="AM16" s="48" t="s">
        <v>190</v>
      </c>
      <c r="AN16" s="48" t="s">
        <v>202</v>
      </c>
      <c r="AO16" s="29" t="s">
        <v>203</v>
      </c>
    </row>
    <row r="17" spans="1:41" s="35" customFormat="1" ht="118.5" customHeight="1" x14ac:dyDescent="0.2">
      <c r="A17" s="86"/>
      <c r="B17" s="85"/>
      <c r="C17" s="85"/>
      <c r="D17" s="85"/>
      <c r="E17" s="48" t="s">
        <v>113</v>
      </c>
      <c r="F17" s="60" t="s">
        <v>121</v>
      </c>
      <c r="G17" s="48" t="s">
        <v>120</v>
      </c>
      <c r="H17" s="48" t="s">
        <v>122</v>
      </c>
      <c r="I17" s="48" t="s">
        <v>190</v>
      </c>
      <c r="J17" s="48" t="s">
        <v>190</v>
      </c>
      <c r="K17" s="48" t="s">
        <v>190</v>
      </c>
      <c r="L17" s="25"/>
      <c r="M17" s="25"/>
      <c r="N17" s="25" t="s">
        <v>10</v>
      </c>
      <c r="O17" s="25"/>
      <c r="P17" s="26"/>
      <c r="Q17" s="26"/>
      <c r="R17" s="26" t="s">
        <v>10</v>
      </c>
      <c r="S17" s="26"/>
      <c r="T17" s="26"/>
      <c r="U17" s="26"/>
      <c r="V17" s="26" t="s">
        <v>10</v>
      </c>
      <c r="W17" s="26"/>
      <c r="X17" s="27">
        <v>0</v>
      </c>
      <c r="Y17" s="27">
        <v>4</v>
      </c>
      <c r="Z17" s="27">
        <f t="shared" si="0"/>
        <v>0</v>
      </c>
      <c r="AA17" s="27" t="str">
        <f t="shared" si="3"/>
        <v>BAJO</v>
      </c>
      <c r="AB17" s="27">
        <f t="shared" si="4"/>
        <v>25</v>
      </c>
      <c r="AC17" s="27">
        <f t="shared" si="1"/>
        <v>0</v>
      </c>
      <c r="AD17" s="28" t="str">
        <f t="shared" ref="AD17:AD39" si="6">IF(AC17&gt;=600,"I",IF(AC17&gt;=150,"II",IF(AC17&gt;=40,"III",IF(AC17&lt;40,"IV"))))</f>
        <v>IV</v>
      </c>
      <c r="AE17" s="27" t="str">
        <f t="shared" si="2"/>
        <v>Mantener medidas de control existentes, pero se deberian considerar soluciones o mejoras y se deben hacer comprobaciones periódicas para asegurar que el riesgo aún es tolerable</v>
      </c>
      <c r="AF17" s="27" t="str">
        <f t="shared" si="5"/>
        <v>Aceptable</v>
      </c>
      <c r="AG17" s="24">
        <v>10</v>
      </c>
      <c r="AH17" s="24" t="s">
        <v>178</v>
      </c>
      <c r="AI17" s="24" t="s">
        <v>113</v>
      </c>
      <c r="AJ17" s="24" t="s">
        <v>192</v>
      </c>
      <c r="AK17" s="24" t="s">
        <v>190</v>
      </c>
      <c r="AL17" s="24" t="s">
        <v>190</v>
      </c>
      <c r="AM17" s="48" t="s">
        <v>190</v>
      </c>
      <c r="AN17" s="29" t="s">
        <v>206</v>
      </c>
      <c r="AO17" s="29" t="s">
        <v>190</v>
      </c>
    </row>
    <row r="18" spans="1:41" s="35" customFormat="1" ht="111" customHeight="1" x14ac:dyDescent="0.2">
      <c r="A18" s="86"/>
      <c r="B18" s="85"/>
      <c r="C18" s="85"/>
      <c r="D18" s="85"/>
      <c r="E18" s="48" t="s">
        <v>113</v>
      </c>
      <c r="F18" s="60" t="s">
        <v>125</v>
      </c>
      <c r="G18" s="48" t="s">
        <v>124</v>
      </c>
      <c r="H18" s="48" t="s">
        <v>160</v>
      </c>
      <c r="I18" s="48" t="s">
        <v>190</v>
      </c>
      <c r="J18" s="48" t="s">
        <v>190</v>
      </c>
      <c r="K18" s="48" t="s">
        <v>190</v>
      </c>
      <c r="L18" s="25"/>
      <c r="M18" s="25"/>
      <c r="N18" s="25" t="s">
        <v>10</v>
      </c>
      <c r="O18" s="25"/>
      <c r="P18" s="26"/>
      <c r="Q18" s="26" t="s">
        <v>10</v>
      </c>
      <c r="R18" s="26"/>
      <c r="S18" s="26"/>
      <c r="T18" s="26"/>
      <c r="U18" s="26"/>
      <c r="V18" s="26" t="s">
        <v>10</v>
      </c>
      <c r="W18" s="26"/>
      <c r="X18" s="27">
        <v>2</v>
      </c>
      <c r="Y18" s="27">
        <v>2</v>
      </c>
      <c r="Z18" s="27">
        <f t="shared" si="0"/>
        <v>4</v>
      </c>
      <c r="AA18" s="27" t="str">
        <f t="shared" si="3"/>
        <v>MEDIO</v>
      </c>
      <c r="AB18" s="27">
        <f t="shared" si="4"/>
        <v>25</v>
      </c>
      <c r="AC18" s="27">
        <f t="shared" si="1"/>
        <v>100</v>
      </c>
      <c r="AD18" s="28" t="str">
        <f t="shared" si="6"/>
        <v>III</v>
      </c>
      <c r="AE18" s="27" t="str">
        <f t="shared" si="2"/>
        <v>Mejorar si es posible. Seria conveniente justificar la intervención y su rentabilidad</v>
      </c>
      <c r="AF18" s="27" t="str">
        <f t="shared" si="5"/>
        <v>Aceptable</v>
      </c>
      <c r="AG18" s="24">
        <v>10</v>
      </c>
      <c r="AH18" s="24" t="s">
        <v>173</v>
      </c>
      <c r="AI18" s="24" t="s">
        <v>113</v>
      </c>
      <c r="AJ18" s="24" t="s">
        <v>180</v>
      </c>
      <c r="AK18" s="24" t="s">
        <v>190</v>
      </c>
      <c r="AL18" s="24" t="s">
        <v>190</v>
      </c>
      <c r="AM18" s="48" t="s">
        <v>190</v>
      </c>
      <c r="AN18" s="29" t="s">
        <v>207</v>
      </c>
      <c r="AO18" s="29" t="s">
        <v>208</v>
      </c>
    </row>
    <row r="19" spans="1:41" s="35" customFormat="1" ht="117.75" customHeight="1" x14ac:dyDescent="0.2">
      <c r="A19" s="86"/>
      <c r="B19" s="85"/>
      <c r="C19" s="85"/>
      <c r="D19" s="85"/>
      <c r="E19" s="48" t="s">
        <v>113</v>
      </c>
      <c r="F19" s="60" t="s">
        <v>135</v>
      </c>
      <c r="G19" s="48" t="s">
        <v>127</v>
      </c>
      <c r="H19" s="48" t="s">
        <v>163</v>
      </c>
      <c r="I19" s="48" t="s">
        <v>190</v>
      </c>
      <c r="J19" s="48" t="s">
        <v>190</v>
      </c>
      <c r="K19" s="48" t="s">
        <v>190</v>
      </c>
      <c r="L19" s="25"/>
      <c r="M19" s="25"/>
      <c r="N19" s="25" t="s">
        <v>10</v>
      </c>
      <c r="O19" s="25"/>
      <c r="P19" s="26"/>
      <c r="Q19" s="26" t="s">
        <v>10</v>
      </c>
      <c r="R19" s="26"/>
      <c r="S19" s="26"/>
      <c r="T19" s="26"/>
      <c r="U19" s="26"/>
      <c r="V19" s="26" t="s">
        <v>10</v>
      </c>
      <c r="W19" s="26"/>
      <c r="X19" s="27">
        <v>2</v>
      </c>
      <c r="Y19" s="27">
        <v>4</v>
      </c>
      <c r="Z19" s="27">
        <f t="shared" si="0"/>
        <v>8</v>
      </c>
      <c r="AA19" s="27" t="str">
        <f t="shared" si="3"/>
        <v>MEDIO</v>
      </c>
      <c r="AB19" s="27">
        <f t="shared" si="4"/>
        <v>25</v>
      </c>
      <c r="AC19" s="27">
        <f t="shared" si="1"/>
        <v>200</v>
      </c>
      <c r="AD19" s="28" t="str">
        <f t="shared" si="6"/>
        <v>II</v>
      </c>
      <c r="AE19" s="27" t="str">
        <f t="shared" si="2"/>
        <v>Seguir laborando, se debe corregir y adoptar medidas de control de inmediato, sin embargo suspenda actividades si el nivel de consecuencia está por encima de 60</v>
      </c>
      <c r="AF19" s="27" t="str">
        <f t="shared" si="5"/>
        <v>No Aceptable</v>
      </c>
      <c r="AG19" s="24">
        <v>10</v>
      </c>
      <c r="AH19" s="24" t="s">
        <v>174</v>
      </c>
      <c r="AI19" s="24" t="s">
        <v>113</v>
      </c>
      <c r="AJ19" s="24" t="s">
        <v>185</v>
      </c>
      <c r="AK19" s="24" t="s">
        <v>190</v>
      </c>
      <c r="AL19" s="24" t="s">
        <v>190</v>
      </c>
      <c r="AM19" s="48" t="s">
        <v>190</v>
      </c>
      <c r="AN19" s="29" t="s">
        <v>217</v>
      </c>
      <c r="AO19" s="29" t="s">
        <v>218</v>
      </c>
    </row>
    <row r="20" spans="1:41" s="35" customFormat="1" ht="120" customHeight="1" x14ac:dyDescent="0.2">
      <c r="A20" s="86"/>
      <c r="B20" s="85"/>
      <c r="C20" s="85"/>
      <c r="D20" s="85"/>
      <c r="E20" s="48" t="s">
        <v>113</v>
      </c>
      <c r="F20" s="60" t="s">
        <v>133</v>
      </c>
      <c r="G20" s="48" t="s">
        <v>128</v>
      </c>
      <c r="H20" s="48" t="s">
        <v>161</v>
      </c>
      <c r="I20" s="48" t="s">
        <v>190</v>
      </c>
      <c r="J20" s="48" t="s">
        <v>190</v>
      </c>
      <c r="K20" s="48" t="s">
        <v>190</v>
      </c>
      <c r="L20" s="25"/>
      <c r="M20" s="25"/>
      <c r="N20" s="25" t="s">
        <v>10</v>
      </c>
      <c r="O20" s="25"/>
      <c r="P20" s="26"/>
      <c r="Q20" s="26" t="s">
        <v>10</v>
      </c>
      <c r="R20" s="26"/>
      <c r="S20" s="26"/>
      <c r="T20" s="26"/>
      <c r="U20" s="26" t="s">
        <v>10</v>
      </c>
      <c r="V20" s="26"/>
      <c r="W20" s="26"/>
      <c r="X20" s="27">
        <v>2</v>
      </c>
      <c r="Y20" s="27">
        <v>4</v>
      </c>
      <c r="Z20" s="27">
        <f t="shared" si="0"/>
        <v>8</v>
      </c>
      <c r="AA20" s="27" t="str">
        <f t="shared" si="3"/>
        <v>MEDIO</v>
      </c>
      <c r="AB20" s="27">
        <f t="shared" si="4"/>
        <v>60</v>
      </c>
      <c r="AC20" s="27">
        <f t="shared" si="1"/>
        <v>480</v>
      </c>
      <c r="AD20" s="28" t="str">
        <f t="shared" si="6"/>
        <v>II</v>
      </c>
      <c r="AE20" s="27" t="str">
        <f t="shared" si="2"/>
        <v>Seguir laborando, se debe corregir y adoptar medidas de control de inmediato, sin embargo suspenda actividades si el nivel de consecuencia está por encima de 60</v>
      </c>
      <c r="AF20" s="27" t="str">
        <f t="shared" si="5"/>
        <v>No Aceptable</v>
      </c>
      <c r="AG20" s="24">
        <v>10</v>
      </c>
      <c r="AH20" s="24" t="s">
        <v>167</v>
      </c>
      <c r="AI20" s="24" t="s">
        <v>113</v>
      </c>
      <c r="AJ20" s="24" t="s">
        <v>183</v>
      </c>
      <c r="AK20" s="24" t="s">
        <v>190</v>
      </c>
      <c r="AL20" s="24" t="s">
        <v>190</v>
      </c>
      <c r="AM20" s="48" t="s">
        <v>190</v>
      </c>
      <c r="AN20" s="68" t="s">
        <v>215</v>
      </c>
      <c r="AO20" s="69" t="s">
        <v>216</v>
      </c>
    </row>
    <row r="21" spans="1:41" s="35" customFormat="1" ht="123.75" customHeight="1" x14ac:dyDescent="0.2">
      <c r="A21" s="86"/>
      <c r="B21" s="85"/>
      <c r="C21" s="85"/>
      <c r="D21" s="85"/>
      <c r="E21" s="48" t="s">
        <v>113</v>
      </c>
      <c r="F21" s="60" t="s">
        <v>134</v>
      </c>
      <c r="G21" s="48" t="s">
        <v>128</v>
      </c>
      <c r="H21" s="60" t="s">
        <v>136</v>
      </c>
      <c r="I21" s="48" t="s">
        <v>190</v>
      </c>
      <c r="J21" s="48" t="s">
        <v>190</v>
      </c>
      <c r="K21" s="48" t="s">
        <v>190</v>
      </c>
      <c r="L21" s="25"/>
      <c r="M21" s="25"/>
      <c r="N21" s="25" t="s">
        <v>10</v>
      </c>
      <c r="O21" s="25"/>
      <c r="P21" s="26"/>
      <c r="Q21" s="26" t="s">
        <v>10</v>
      </c>
      <c r="R21" s="26"/>
      <c r="S21" s="26"/>
      <c r="T21" s="26"/>
      <c r="U21" s="26"/>
      <c r="V21" s="26" t="s">
        <v>10</v>
      </c>
      <c r="W21" s="26"/>
      <c r="X21" s="27">
        <v>0</v>
      </c>
      <c r="Y21" s="27">
        <v>4</v>
      </c>
      <c r="Z21" s="27">
        <f t="shared" si="0"/>
        <v>0</v>
      </c>
      <c r="AA21" s="27" t="str">
        <f t="shared" si="3"/>
        <v>BAJO</v>
      </c>
      <c r="AB21" s="27">
        <f t="shared" si="4"/>
        <v>25</v>
      </c>
      <c r="AC21" s="27">
        <f t="shared" si="1"/>
        <v>0</v>
      </c>
      <c r="AD21" s="28" t="str">
        <f t="shared" si="6"/>
        <v>IV</v>
      </c>
      <c r="AE21" s="27" t="str">
        <f t="shared" si="2"/>
        <v>Mantener medidas de control existentes, pero se deberian considerar soluciones o mejoras y se deben hacer comprobaciones periódicas para asegurar que el riesgo aún es tolerable</v>
      </c>
      <c r="AF21" s="27" t="str">
        <f t="shared" si="5"/>
        <v>Aceptable</v>
      </c>
      <c r="AG21" s="24">
        <v>10</v>
      </c>
      <c r="AH21" s="24" t="s">
        <v>166</v>
      </c>
      <c r="AI21" s="24" t="s">
        <v>113</v>
      </c>
      <c r="AJ21" s="24" t="s">
        <v>183</v>
      </c>
      <c r="AK21" s="24" t="s">
        <v>190</v>
      </c>
      <c r="AL21" s="24" t="s">
        <v>190</v>
      </c>
      <c r="AM21" s="48" t="s">
        <v>190</v>
      </c>
      <c r="AN21" s="29" t="s">
        <v>219</v>
      </c>
      <c r="AO21" s="29" t="s">
        <v>220</v>
      </c>
    </row>
    <row r="22" spans="1:41" s="35" customFormat="1" ht="141.75" customHeight="1" x14ac:dyDescent="0.2">
      <c r="A22" s="86"/>
      <c r="B22" s="85"/>
      <c r="C22" s="85"/>
      <c r="D22" s="85"/>
      <c r="E22" s="48" t="s">
        <v>113</v>
      </c>
      <c r="F22" s="60" t="s">
        <v>132</v>
      </c>
      <c r="G22" s="48" t="s">
        <v>129</v>
      </c>
      <c r="H22" s="48" t="s">
        <v>162</v>
      </c>
      <c r="I22" s="48" t="s">
        <v>196</v>
      </c>
      <c r="J22" s="48" t="s">
        <v>190</v>
      </c>
      <c r="K22" s="48" t="s">
        <v>190</v>
      </c>
      <c r="L22" s="25"/>
      <c r="M22" s="25"/>
      <c r="N22" s="25" t="s">
        <v>10</v>
      </c>
      <c r="O22" s="25"/>
      <c r="P22" s="26"/>
      <c r="Q22" s="26"/>
      <c r="R22" s="26"/>
      <c r="S22" s="26" t="s">
        <v>10</v>
      </c>
      <c r="T22" s="26"/>
      <c r="U22" s="26" t="s">
        <v>10</v>
      </c>
      <c r="V22" s="26"/>
      <c r="W22" s="26"/>
      <c r="X22" s="27">
        <v>0</v>
      </c>
      <c r="Y22" s="27">
        <v>2</v>
      </c>
      <c r="Z22" s="27">
        <f t="shared" si="0"/>
        <v>0</v>
      </c>
      <c r="AA22" s="27" t="str">
        <f t="shared" si="3"/>
        <v>BAJO</v>
      </c>
      <c r="AB22" s="27">
        <f t="shared" si="4"/>
        <v>60</v>
      </c>
      <c r="AC22" s="27">
        <f t="shared" si="1"/>
        <v>0</v>
      </c>
      <c r="AD22" s="28" t="str">
        <f t="shared" si="6"/>
        <v>IV</v>
      </c>
      <c r="AE22" s="27" t="str">
        <f t="shared" si="2"/>
        <v>Mantener medidas de control existentes, pero se deberian considerar soluciones o mejoras y se deben hacer comprobaciones periódicas para asegurar que el riesgo aún es tolerable</v>
      </c>
      <c r="AF22" s="27" t="str">
        <f t="shared" si="5"/>
        <v>Aceptable</v>
      </c>
      <c r="AG22" s="24">
        <v>10</v>
      </c>
      <c r="AH22" s="24" t="s">
        <v>168</v>
      </c>
      <c r="AI22" s="24" t="s">
        <v>113</v>
      </c>
      <c r="AJ22" s="24" t="s">
        <v>188</v>
      </c>
      <c r="AK22" s="24" t="s">
        <v>190</v>
      </c>
      <c r="AL22" s="24" t="s">
        <v>190</v>
      </c>
      <c r="AM22" s="48" t="s">
        <v>190</v>
      </c>
      <c r="AN22" s="29" t="s">
        <v>221</v>
      </c>
      <c r="AO22" s="29" t="s">
        <v>190</v>
      </c>
    </row>
    <row r="23" spans="1:41" s="35" customFormat="1" ht="119.25" customHeight="1" x14ac:dyDescent="0.2">
      <c r="A23" s="86"/>
      <c r="B23" s="85"/>
      <c r="C23" s="85"/>
      <c r="D23" s="85"/>
      <c r="E23" s="48" t="s">
        <v>113</v>
      </c>
      <c r="F23" s="60" t="s">
        <v>152</v>
      </c>
      <c r="G23" s="48" t="s">
        <v>153</v>
      </c>
      <c r="H23" s="48" t="s">
        <v>165</v>
      </c>
      <c r="I23" s="48" t="s">
        <v>190</v>
      </c>
      <c r="J23" s="48" t="s">
        <v>190</v>
      </c>
      <c r="K23" s="48" t="s">
        <v>190</v>
      </c>
      <c r="L23" s="25"/>
      <c r="M23" s="25"/>
      <c r="N23" s="25" t="s">
        <v>10</v>
      </c>
      <c r="O23" s="25"/>
      <c r="P23" s="26"/>
      <c r="Q23" s="26" t="s">
        <v>10</v>
      </c>
      <c r="R23" s="26"/>
      <c r="S23" s="26"/>
      <c r="T23" s="26"/>
      <c r="U23" s="26"/>
      <c r="V23" s="26" t="s">
        <v>10</v>
      </c>
      <c r="W23" s="26"/>
      <c r="X23" s="27">
        <v>2</v>
      </c>
      <c r="Y23" s="27">
        <v>4</v>
      </c>
      <c r="Z23" s="27">
        <f t="shared" si="0"/>
        <v>8</v>
      </c>
      <c r="AA23" s="27" t="str">
        <f t="shared" si="3"/>
        <v>MEDIO</v>
      </c>
      <c r="AB23" s="27">
        <f t="shared" si="4"/>
        <v>25</v>
      </c>
      <c r="AC23" s="27">
        <f t="shared" si="1"/>
        <v>200</v>
      </c>
      <c r="AD23" s="28" t="str">
        <f t="shared" si="6"/>
        <v>II</v>
      </c>
      <c r="AE23" s="27" t="str">
        <f t="shared" si="2"/>
        <v>Seguir laborando, se debe corregir y adoptar medidas de control de inmediato, sin embargo suspenda actividades si el nivel de consecuencia está por encima de 60</v>
      </c>
      <c r="AF23" s="27" t="str">
        <f t="shared" si="5"/>
        <v>No Aceptable</v>
      </c>
      <c r="AG23" s="24">
        <v>10</v>
      </c>
      <c r="AH23" s="24" t="s">
        <v>169</v>
      </c>
      <c r="AI23" s="24" t="s">
        <v>189</v>
      </c>
      <c r="AJ23" s="24" t="s">
        <v>190</v>
      </c>
      <c r="AK23" s="24" t="s">
        <v>190</v>
      </c>
      <c r="AL23" s="24" t="s">
        <v>190</v>
      </c>
      <c r="AM23" s="48" t="s">
        <v>213</v>
      </c>
      <c r="AN23" s="29" t="s">
        <v>212</v>
      </c>
      <c r="AO23" s="29" t="s">
        <v>214</v>
      </c>
    </row>
    <row r="24" spans="1:41" s="35" customFormat="1" ht="180" customHeight="1" x14ac:dyDescent="0.2">
      <c r="A24" s="86"/>
      <c r="B24" s="85"/>
      <c r="C24" s="85"/>
      <c r="D24" s="85"/>
      <c r="E24" s="48" t="s">
        <v>113</v>
      </c>
      <c r="F24" s="60" t="s">
        <v>131</v>
      </c>
      <c r="G24" s="48" t="s">
        <v>130</v>
      </c>
      <c r="H24" s="48" t="s">
        <v>164</v>
      </c>
      <c r="I24" s="48" t="s">
        <v>190</v>
      </c>
      <c r="J24" s="48" t="s">
        <v>190</v>
      </c>
      <c r="K24" s="48" t="s">
        <v>190</v>
      </c>
      <c r="L24" s="25"/>
      <c r="M24" s="25"/>
      <c r="N24" s="25" t="s">
        <v>10</v>
      </c>
      <c r="O24" s="25"/>
      <c r="P24" s="26" t="s">
        <v>10</v>
      </c>
      <c r="Q24" s="26"/>
      <c r="R24" s="26"/>
      <c r="S24" s="26"/>
      <c r="T24" s="26"/>
      <c r="U24" s="26"/>
      <c r="V24" s="26" t="s">
        <v>10</v>
      </c>
      <c r="W24" s="26"/>
      <c r="X24" s="27">
        <v>0</v>
      </c>
      <c r="Y24" s="27">
        <v>4</v>
      </c>
      <c r="Z24" s="27">
        <f t="shared" si="0"/>
        <v>0</v>
      </c>
      <c r="AA24" s="27" t="str">
        <f t="shared" si="3"/>
        <v>BAJO</v>
      </c>
      <c r="AB24" s="27">
        <f t="shared" si="4"/>
        <v>25</v>
      </c>
      <c r="AC24" s="27">
        <f t="shared" si="1"/>
        <v>0</v>
      </c>
      <c r="AD24" s="28" t="str">
        <f t="shared" si="6"/>
        <v>IV</v>
      </c>
      <c r="AE24" s="27" t="str">
        <f t="shared" si="2"/>
        <v>Mantener medidas de control existentes, pero se deberian considerar soluciones o mejoras y se deben hacer comprobaciones periódicas para asegurar que el riesgo aún es tolerable</v>
      </c>
      <c r="AF24" s="27" t="str">
        <f t="shared" si="5"/>
        <v>Aceptable</v>
      </c>
      <c r="AG24" s="24">
        <v>10</v>
      </c>
      <c r="AH24" s="24" t="s">
        <v>170</v>
      </c>
      <c r="AI24" s="24" t="s">
        <v>113</v>
      </c>
      <c r="AJ24" s="24" t="s">
        <v>186</v>
      </c>
      <c r="AK24" s="24" t="s">
        <v>190</v>
      </c>
      <c r="AL24" s="24" t="s">
        <v>190</v>
      </c>
      <c r="AM24" s="48" t="s">
        <v>190</v>
      </c>
      <c r="AN24" s="29" t="s">
        <v>200</v>
      </c>
      <c r="AO24" s="29" t="s">
        <v>190</v>
      </c>
    </row>
    <row r="25" spans="1:41" s="35" customFormat="1" ht="138.75" customHeight="1" x14ac:dyDescent="0.2">
      <c r="A25" s="86"/>
      <c r="B25" s="85"/>
      <c r="C25" s="85"/>
      <c r="D25" s="85"/>
      <c r="E25" s="48" t="s">
        <v>113</v>
      </c>
      <c r="F25" s="48" t="s">
        <v>126</v>
      </c>
      <c r="G25" s="48" t="s">
        <v>123</v>
      </c>
      <c r="H25" s="70" t="s">
        <v>157</v>
      </c>
      <c r="I25" s="47" t="s">
        <v>190</v>
      </c>
      <c r="J25" s="48" t="s">
        <v>190</v>
      </c>
      <c r="K25" s="48" t="s">
        <v>190</v>
      </c>
      <c r="L25" s="25"/>
      <c r="M25" s="25" t="s">
        <v>10</v>
      </c>
      <c r="N25" s="25"/>
      <c r="O25" s="25"/>
      <c r="P25" s="26"/>
      <c r="Q25" s="26" t="s">
        <v>10</v>
      </c>
      <c r="R25" s="26"/>
      <c r="S25" s="26"/>
      <c r="T25" s="26"/>
      <c r="U25" s="26"/>
      <c r="V25" s="26" t="s">
        <v>10</v>
      </c>
      <c r="W25" s="26"/>
      <c r="X25" s="27">
        <v>2</v>
      </c>
      <c r="Y25" s="27">
        <v>2</v>
      </c>
      <c r="Z25" s="27">
        <f t="shared" si="0"/>
        <v>4</v>
      </c>
      <c r="AA25" s="27" t="str">
        <f t="shared" si="3"/>
        <v>MEDIO</v>
      </c>
      <c r="AB25" s="27">
        <f t="shared" si="4"/>
        <v>25</v>
      </c>
      <c r="AC25" s="27">
        <f t="shared" si="1"/>
        <v>100</v>
      </c>
      <c r="AD25" s="28" t="str">
        <f t="shared" si="6"/>
        <v>III</v>
      </c>
      <c r="AE25" s="27" t="str">
        <f t="shared" si="2"/>
        <v>Mejorar si es posible. Seria conveniente justificar la intervención y su rentabilidad</v>
      </c>
      <c r="AF25" s="27" t="str">
        <f t="shared" si="5"/>
        <v>Aceptable</v>
      </c>
      <c r="AG25" s="24">
        <v>10</v>
      </c>
      <c r="AH25" s="24" t="s">
        <v>172</v>
      </c>
      <c r="AI25" s="24" t="s">
        <v>113</v>
      </c>
      <c r="AJ25" s="24" t="s">
        <v>180</v>
      </c>
      <c r="AK25" s="24" t="s">
        <v>190</v>
      </c>
      <c r="AL25" s="24" t="s">
        <v>190</v>
      </c>
      <c r="AM25" s="48" t="s">
        <v>209</v>
      </c>
      <c r="AN25" s="29" t="s">
        <v>210</v>
      </c>
      <c r="AO25" s="29" t="s">
        <v>211</v>
      </c>
    </row>
    <row r="26" spans="1:41" s="35" customFormat="1" ht="100.5" customHeight="1" x14ac:dyDescent="0.2">
      <c r="A26" s="86"/>
      <c r="B26" s="88" t="s">
        <v>137</v>
      </c>
      <c r="C26" s="88" t="s">
        <v>138</v>
      </c>
      <c r="D26" s="88" t="s">
        <v>139</v>
      </c>
      <c r="E26" s="48" t="s">
        <v>113</v>
      </c>
      <c r="F26" s="48" t="s">
        <v>141</v>
      </c>
      <c r="G26" s="48" t="s">
        <v>140</v>
      </c>
      <c r="H26" s="62" t="s">
        <v>142</v>
      </c>
      <c r="I26" s="48" t="s">
        <v>190</v>
      </c>
      <c r="J26" s="48" t="s">
        <v>190</v>
      </c>
      <c r="K26" s="48" t="s">
        <v>197</v>
      </c>
      <c r="L26" s="26"/>
      <c r="M26" s="26"/>
      <c r="N26" s="26" t="s">
        <v>10</v>
      </c>
      <c r="O26" s="26"/>
      <c r="P26" s="26"/>
      <c r="Q26" s="26"/>
      <c r="R26" s="26" t="s">
        <v>10</v>
      </c>
      <c r="S26" s="26"/>
      <c r="T26" s="26"/>
      <c r="U26" s="26"/>
      <c r="V26" s="26" t="s">
        <v>10</v>
      </c>
      <c r="W26" s="26"/>
      <c r="X26" s="27">
        <v>2</v>
      </c>
      <c r="Y26" s="27">
        <v>2</v>
      </c>
      <c r="Z26" s="27">
        <f t="shared" ref="Z26" si="7">Y26*X26</f>
        <v>4</v>
      </c>
      <c r="AA26" s="27" t="str">
        <f t="shared" ref="AA26" si="8">IF(Z26&gt;24,"MUY ALTO",IF(Z26&gt;=10,"ALTO",IF(Z26&gt;=4,"MEDIO",IF(Z26&lt;4,"BAJO"))))</f>
        <v>MEDIO</v>
      </c>
      <c r="AB26" s="27">
        <f t="shared" si="4"/>
        <v>25</v>
      </c>
      <c r="AC26" s="27">
        <f t="shared" ref="AC26" si="9">AB26*Z26</f>
        <v>100</v>
      </c>
      <c r="AD26" s="28" t="str">
        <f t="shared" ref="AD26" si="10">IF(AC26&gt;=600,"I",IF(AC26&gt;=150,"II",IF(AC26&gt;=40,"III",IF(AC26&lt;40,"IV"))))</f>
        <v>III</v>
      </c>
      <c r="AE26" s="27" t="str">
        <f t="shared" ref="AE26" si="11">IF(AC26&gt;600,"Situacion critica, suspender actividad hasta que el riesgo este bajo control, intervencion urgente",IF(AC26&gt;=150,"Seguir laborando, se debe corregir y adoptar medidas de control de inmediato, sin embargo suspenda actividades si el nivel de consecuencia está por encima de 60",IF(AC26&gt;=40,"Mejorar si es posible. Seria conveniente justificar la intervención y su rentabilidad",IF(AC26&lt;40,"Mantener medidas de control existentes, pero se deberian considerar soluciones o mejoras y se deben hacer comprobaciones periódicas para asegurar que el riesgo aún es tolerable"))))</f>
        <v>Mejorar si es posible. Seria conveniente justificar la intervención y su rentabilidad</v>
      </c>
      <c r="AF26" s="27" t="str">
        <f t="shared" ref="AF26" si="12">IF(AC26&lt;120,"Aceptable",IF(AE26&gt;=150,"No Aceptable"))</f>
        <v>Aceptable</v>
      </c>
      <c r="AG26" s="24">
        <v>10</v>
      </c>
      <c r="AH26" s="24" t="s">
        <v>175</v>
      </c>
      <c r="AI26" s="24" t="s">
        <v>113</v>
      </c>
      <c r="AJ26" s="24" t="s">
        <v>181</v>
      </c>
      <c r="AK26" s="24" t="s">
        <v>190</v>
      </c>
      <c r="AL26" s="24" t="s">
        <v>194</v>
      </c>
      <c r="AM26" s="54" t="s">
        <v>190</v>
      </c>
      <c r="AN26" s="61" t="s">
        <v>204</v>
      </c>
      <c r="AO26" s="48" t="s">
        <v>205</v>
      </c>
    </row>
    <row r="27" spans="1:41" s="35" customFormat="1" ht="112.5" customHeight="1" x14ac:dyDescent="0.2">
      <c r="A27" s="86"/>
      <c r="B27" s="89"/>
      <c r="C27" s="89"/>
      <c r="D27" s="89"/>
      <c r="E27" s="48" t="s">
        <v>113</v>
      </c>
      <c r="F27" s="60" t="s">
        <v>134</v>
      </c>
      <c r="G27" s="48" t="s">
        <v>128</v>
      </c>
      <c r="H27" s="60" t="s">
        <v>136</v>
      </c>
      <c r="I27" s="48" t="s">
        <v>190</v>
      </c>
      <c r="J27" s="48" t="s">
        <v>190</v>
      </c>
      <c r="K27" s="48" t="s">
        <v>190</v>
      </c>
      <c r="L27" s="25"/>
      <c r="M27" s="25"/>
      <c r="N27" s="25" t="s">
        <v>10</v>
      </c>
      <c r="O27" s="25"/>
      <c r="P27" s="26"/>
      <c r="Q27" s="26" t="s">
        <v>10</v>
      </c>
      <c r="R27" s="26"/>
      <c r="S27" s="26"/>
      <c r="T27" s="26"/>
      <c r="U27" s="26"/>
      <c r="V27" s="26" t="s">
        <v>10</v>
      </c>
      <c r="W27" s="26"/>
      <c r="X27" s="27">
        <v>2</v>
      </c>
      <c r="Y27" s="27">
        <v>2</v>
      </c>
      <c r="Z27" s="27">
        <f t="shared" si="0"/>
        <v>4</v>
      </c>
      <c r="AA27" s="27" t="str">
        <f t="shared" si="3"/>
        <v>MEDIO</v>
      </c>
      <c r="AB27" s="27">
        <f t="shared" si="4"/>
        <v>25</v>
      </c>
      <c r="AC27" s="27">
        <f t="shared" si="1"/>
        <v>100</v>
      </c>
      <c r="AD27" s="28" t="str">
        <f t="shared" si="6"/>
        <v>III</v>
      </c>
      <c r="AE27" s="27" t="str">
        <f t="shared" si="2"/>
        <v>Mejorar si es posible. Seria conveniente justificar la intervención y su rentabilidad</v>
      </c>
      <c r="AF27" s="27" t="str">
        <f t="shared" si="5"/>
        <v>Aceptable</v>
      </c>
      <c r="AG27" s="30">
        <v>10</v>
      </c>
      <c r="AH27" s="24" t="s">
        <v>176</v>
      </c>
      <c r="AI27" s="24" t="s">
        <v>113</v>
      </c>
      <c r="AJ27" s="24" t="s">
        <v>183</v>
      </c>
      <c r="AK27" s="24" t="s">
        <v>190</v>
      </c>
      <c r="AL27" s="24" t="s">
        <v>190</v>
      </c>
      <c r="AM27" s="48" t="s">
        <v>190</v>
      </c>
      <c r="AN27" s="29" t="s">
        <v>219</v>
      </c>
      <c r="AO27" s="29" t="s">
        <v>220</v>
      </c>
    </row>
    <row r="28" spans="1:41" s="35" customFormat="1" ht="112.5" customHeight="1" x14ac:dyDescent="0.2">
      <c r="A28" s="86"/>
      <c r="B28" s="89"/>
      <c r="C28" s="89"/>
      <c r="D28" s="89"/>
      <c r="E28" s="48" t="s">
        <v>113</v>
      </c>
      <c r="F28" s="48" t="s">
        <v>143</v>
      </c>
      <c r="G28" s="48" t="s">
        <v>123</v>
      </c>
      <c r="H28" s="60" t="s">
        <v>157</v>
      </c>
      <c r="I28" s="48" t="s">
        <v>190</v>
      </c>
      <c r="J28" s="48" t="s">
        <v>190</v>
      </c>
      <c r="K28" s="48" t="s">
        <v>190</v>
      </c>
      <c r="L28" s="25"/>
      <c r="M28" s="25"/>
      <c r="N28" s="25" t="s">
        <v>10</v>
      </c>
      <c r="O28" s="25"/>
      <c r="P28" s="26"/>
      <c r="Q28" s="26" t="s">
        <v>10</v>
      </c>
      <c r="R28" s="26"/>
      <c r="S28" s="26"/>
      <c r="T28" s="26"/>
      <c r="U28" s="26"/>
      <c r="V28" s="26" t="s">
        <v>10</v>
      </c>
      <c r="W28" s="26"/>
      <c r="X28" s="27">
        <v>2</v>
      </c>
      <c r="Y28" s="27">
        <v>2</v>
      </c>
      <c r="Z28" s="27">
        <f t="shared" si="0"/>
        <v>4</v>
      </c>
      <c r="AA28" s="27" t="str">
        <f t="shared" si="3"/>
        <v>MEDIO</v>
      </c>
      <c r="AB28" s="27">
        <f t="shared" si="4"/>
        <v>25</v>
      </c>
      <c r="AC28" s="27">
        <f t="shared" si="1"/>
        <v>100</v>
      </c>
      <c r="AD28" s="28" t="str">
        <f t="shared" si="6"/>
        <v>III</v>
      </c>
      <c r="AE28" s="27" t="str">
        <f t="shared" si="2"/>
        <v>Mejorar si es posible. Seria conveniente justificar la intervención y su rentabilidad</v>
      </c>
      <c r="AF28" s="27"/>
      <c r="AG28" s="30">
        <v>10</v>
      </c>
      <c r="AH28" s="24" t="s">
        <v>172</v>
      </c>
      <c r="AI28" s="24" t="s">
        <v>113</v>
      </c>
      <c r="AJ28" s="24" t="s">
        <v>180</v>
      </c>
      <c r="AK28" s="24" t="s">
        <v>190</v>
      </c>
      <c r="AL28" s="24" t="s">
        <v>190</v>
      </c>
      <c r="AM28" s="48" t="s">
        <v>209</v>
      </c>
      <c r="AN28" s="29" t="s">
        <v>210</v>
      </c>
      <c r="AO28" s="29" t="s">
        <v>211</v>
      </c>
    </row>
    <row r="29" spans="1:41" s="35" customFormat="1" ht="125.25" customHeight="1" x14ac:dyDescent="0.2">
      <c r="A29" s="86"/>
      <c r="B29" s="89"/>
      <c r="C29" s="89"/>
      <c r="D29" s="89"/>
      <c r="E29" s="48" t="s">
        <v>113</v>
      </c>
      <c r="F29" s="60" t="s">
        <v>121</v>
      </c>
      <c r="G29" s="48" t="s">
        <v>120</v>
      </c>
      <c r="H29" s="48" t="s">
        <v>122</v>
      </c>
      <c r="I29" s="48" t="s">
        <v>190</v>
      </c>
      <c r="J29" s="48" t="s">
        <v>190</v>
      </c>
      <c r="K29" s="48" t="s">
        <v>190</v>
      </c>
      <c r="L29" s="25"/>
      <c r="M29" s="25"/>
      <c r="N29" s="25" t="s">
        <v>10</v>
      </c>
      <c r="O29" s="25"/>
      <c r="P29" s="26"/>
      <c r="Q29" s="26"/>
      <c r="R29" s="26" t="s">
        <v>10</v>
      </c>
      <c r="S29" s="26"/>
      <c r="T29" s="26"/>
      <c r="U29" s="26"/>
      <c r="V29" s="26" t="s">
        <v>10</v>
      </c>
      <c r="W29" s="26"/>
      <c r="X29" s="27">
        <v>0</v>
      </c>
      <c r="Y29" s="27">
        <v>2</v>
      </c>
      <c r="Z29" s="27">
        <f t="shared" si="0"/>
        <v>0</v>
      </c>
      <c r="AA29" s="27" t="str">
        <f t="shared" si="3"/>
        <v>BAJO</v>
      </c>
      <c r="AB29" s="27">
        <f t="shared" si="4"/>
        <v>25</v>
      </c>
      <c r="AC29" s="27">
        <f t="shared" si="1"/>
        <v>0</v>
      </c>
      <c r="AD29" s="28" t="str">
        <f t="shared" si="6"/>
        <v>IV</v>
      </c>
      <c r="AE29" s="27" t="str">
        <f t="shared" si="2"/>
        <v>Mantener medidas de control existentes, pero se deberian considerar soluciones o mejoras y se deben hacer comprobaciones periódicas para asegurar que el riesgo aún es tolerable</v>
      </c>
      <c r="AF29" s="27"/>
      <c r="AG29" s="30">
        <v>10</v>
      </c>
      <c r="AH29" s="24" t="s">
        <v>178</v>
      </c>
      <c r="AI29" s="24" t="s">
        <v>113</v>
      </c>
      <c r="AJ29" s="24" t="s">
        <v>192</v>
      </c>
      <c r="AK29" s="24" t="s">
        <v>190</v>
      </c>
      <c r="AL29" s="24" t="s">
        <v>190</v>
      </c>
      <c r="AM29" s="48" t="s">
        <v>190</v>
      </c>
      <c r="AN29" s="29" t="s">
        <v>206</v>
      </c>
      <c r="AO29" s="29" t="s">
        <v>190</v>
      </c>
    </row>
    <row r="30" spans="1:41" s="35" customFormat="1" ht="95.25" customHeight="1" x14ac:dyDescent="0.2">
      <c r="A30" s="86"/>
      <c r="B30" s="89"/>
      <c r="C30" s="89"/>
      <c r="D30" s="89"/>
      <c r="E30" s="48" t="s">
        <v>113</v>
      </c>
      <c r="F30" s="60" t="s">
        <v>119</v>
      </c>
      <c r="G30" s="48" t="s">
        <v>159</v>
      </c>
      <c r="H30" s="60" t="s">
        <v>158</v>
      </c>
      <c r="I30" s="48" t="s">
        <v>190</v>
      </c>
      <c r="J30" s="48" t="s">
        <v>190</v>
      </c>
      <c r="K30" s="48" t="s">
        <v>190</v>
      </c>
      <c r="L30" s="25"/>
      <c r="M30" s="25"/>
      <c r="N30" s="25" t="s">
        <v>10</v>
      </c>
      <c r="O30" s="25"/>
      <c r="P30" s="26"/>
      <c r="Q30" s="26" t="s">
        <v>10</v>
      </c>
      <c r="R30" s="26"/>
      <c r="S30" s="26"/>
      <c r="T30" s="26"/>
      <c r="U30" s="26"/>
      <c r="V30" s="26" t="s">
        <v>10</v>
      </c>
      <c r="W30" s="26"/>
      <c r="X30" s="27">
        <v>2</v>
      </c>
      <c r="Y30" s="27">
        <v>4</v>
      </c>
      <c r="Z30" s="27">
        <f t="shared" si="0"/>
        <v>8</v>
      </c>
      <c r="AA30" s="27" t="str">
        <f t="shared" si="3"/>
        <v>MEDIO</v>
      </c>
      <c r="AB30" s="27">
        <f t="shared" si="4"/>
        <v>25</v>
      </c>
      <c r="AC30" s="27">
        <f>AB30*Z30</f>
        <v>200</v>
      </c>
      <c r="AD30" s="28" t="str">
        <f>IF(AC30&gt;=600,"I",IF(AC30&gt;=150,"II",IF(AC30&gt;=40,"III",IF(AC30&lt;40,"IV"))))</f>
        <v>II</v>
      </c>
      <c r="AE30" s="27" t="str">
        <f t="shared" si="2"/>
        <v>Seguir laborando, se debe corregir y adoptar medidas de control de inmediato, sin embargo suspenda actividades si el nivel de consecuencia está por encima de 60</v>
      </c>
      <c r="AF30" s="27" t="str">
        <f t="shared" si="5"/>
        <v>No Aceptable</v>
      </c>
      <c r="AG30" s="24">
        <v>10</v>
      </c>
      <c r="AH30" s="71" t="s">
        <v>171</v>
      </c>
      <c r="AI30" s="24" t="s">
        <v>113</v>
      </c>
      <c r="AJ30" s="24" t="s">
        <v>187</v>
      </c>
      <c r="AK30" s="24" t="s">
        <v>193</v>
      </c>
      <c r="AL30" s="24" t="s">
        <v>190</v>
      </c>
      <c r="AM30" s="48" t="s">
        <v>190</v>
      </c>
      <c r="AN30" s="48" t="s">
        <v>202</v>
      </c>
      <c r="AO30" s="29" t="s">
        <v>203</v>
      </c>
    </row>
    <row r="31" spans="1:41" s="35" customFormat="1" ht="159.75" customHeight="1" x14ac:dyDescent="0.2">
      <c r="A31" s="86"/>
      <c r="B31" s="89"/>
      <c r="C31" s="89"/>
      <c r="D31" s="89"/>
      <c r="E31" s="48" t="s">
        <v>113</v>
      </c>
      <c r="F31" s="60" t="s">
        <v>114</v>
      </c>
      <c r="G31" s="48" t="s">
        <v>115</v>
      </c>
      <c r="H31" s="48" t="s">
        <v>116</v>
      </c>
      <c r="I31" s="47" t="s">
        <v>190</v>
      </c>
      <c r="J31" s="47" t="s">
        <v>190</v>
      </c>
      <c r="K31" s="48" t="s">
        <v>195</v>
      </c>
      <c r="L31" s="25"/>
      <c r="M31" s="25"/>
      <c r="N31" s="25" t="s">
        <v>10</v>
      </c>
      <c r="O31" s="25"/>
      <c r="P31" s="26"/>
      <c r="Q31" s="26" t="s">
        <v>10</v>
      </c>
      <c r="R31" s="26"/>
      <c r="S31" s="26"/>
      <c r="T31" s="26"/>
      <c r="U31" s="26"/>
      <c r="V31" s="26" t="s">
        <v>10</v>
      </c>
      <c r="W31" s="26"/>
      <c r="X31" s="27">
        <v>2</v>
      </c>
      <c r="Y31" s="27">
        <v>4</v>
      </c>
      <c r="Z31" s="27">
        <f t="shared" si="0"/>
        <v>8</v>
      </c>
      <c r="AA31" s="27" t="str">
        <f t="shared" si="3"/>
        <v>MEDIO</v>
      </c>
      <c r="AB31" s="27">
        <f t="shared" si="4"/>
        <v>25</v>
      </c>
      <c r="AC31" s="27">
        <f>AB31*Z31</f>
        <v>200</v>
      </c>
      <c r="AD31" s="28" t="str">
        <f>IF(AC31&gt;=600,"I",IF(AC31&gt;=150,"II",IF(AC31&gt;=40,"III",IF(AC31&lt;40,"IV"))))</f>
        <v>II</v>
      </c>
      <c r="AE31" s="27" t="str">
        <f t="shared" si="2"/>
        <v>Seguir laborando, se debe corregir y adoptar medidas de control de inmediato, sin embargo suspenda actividades si el nivel de consecuencia está por encima de 60</v>
      </c>
      <c r="AF31" s="27" t="str">
        <f t="shared" si="5"/>
        <v>No Aceptable</v>
      </c>
      <c r="AG31" s="24">
        <v>10</v>
      </c>
      <c r="AH31" s="24" t="s">
        <v>166</v>
      </c>
      <c r="AI31" s="24" t="s">
        <v>113</v>
      </c>
      <c r="AJ31" s="24" t="s">
        <v>179</v>
      </c>
      <c r="AK31" s="24" t="s">
        <v>190</v>
      </c>
      <c r="AL31" s="24" t="s">
        <v>190</v>
      </c>
      <c r="AM31" s="48" t="s">
        <v>201</v>
      </c>
      <c r="AN31" s="29" t="s">
        <v>200</v>
      </c>
      <c r="AO31" s="29" t="s">
        <v>226</v>
      </c>
    </row>
    <row r="32" spans="1:41" s="35" customFormat="1" ht="128.25" customHeight="1" x14ac:dyDescent="0.2">
      <c r="A32" s="87"/>
      <c r="B32" s="89"/>
      <c r="C32" s="89"/>
      <c r="D32" s="89"/>
      <c r="E32" s="72" t="s">
        <v>113</v>
      </c>
      <c r="F32" s="73" t="s">
        <v>133</v>
      </c>
      <c r="G32" s="72" t="s">
        <v>128</v>
      </c>
      <c r="H32" s="72" t="s">
        <v>161</v>
      </c>
      <c r="I32" s="72" t="s">
        <v>190</v>
      </c>
      <c r="J32" s="72" t="s">
        <v>190</v>
      </c>
      <c r="K32" s="72" t="s">
        <v>190</v>
      </c>
      <c r="L32" s="78"/>
      <c r="M32" s="78"/>
      <c r="N32" s="78" t="s">
        <v>10</v>
      </c>
      <c r="O32" s="78"/>
      <c r="P32" s="74" t="s">
        <v>10</v>
      </c>
      <c r="Q32" s="74"/>
      <c r="R32" s="74"/>
      <c r="S32" s="74"/>
      <c r="T32" s="74"/>
      <c r="U32" s="74" t="s">
        <v>10</v>
      </c>
      <c r="V32" s="74"/>
      <c r="W32" s="74"/>
      <c r="X32" s="75">
        <v>2</v>
      </c>
      <c r="Y32" s="75">
        <v>4</v>
      </c>
      <c r="Z32" s="75">
        <f t="shared" si="0"/>
        <v>8</v>
      </c>
      <c r="AA32" s="75" t="str">
        <f t="shared" si="3"/>
        <v>MEDIO</v>
      </c>
      <c r="AB32" s="27">
        <f t="shared" si="4"/>
        <v>60</v>
      </c>
      <c r="AC32" s="75">
        <f>AB32*Z32</f>
        <v>480</v>
      </c>
      <c r="AD32" s="76" t="str">
        <f>IF(AC32&gt;=600,"I",IF(AC32&gt;=150,"II",IF(AC32&gt;=40,"III",IF(AC32&lt;40,"IV"))))</f>
        <v>II</v>
      </c>
      <c r="AE32" s="75" t="str">
        <f t="shared" si="2"/>
        <v>Seguir laborando, se debe corregir y adoptar medidas de control de inmediato, sin embargo suspenda actividades si el nivel de consecuencia está por encima de 60</v>
      </c>
      <c r="AF32" s="75" t="str">
        <f t="shared" si="5"/>
        <v>No Aceptable</v>
      </c>
      <c r="AG32" s="77">
        <v>10</v>
      </c>
      <c r="AH32" s="77" t="s">
        <v>176</v>
      </c>
      <c r="AI32" s="77" t="s">
        <v>113</v>
      </c>
      <c r="AJ32" s="77" t="s">
        <v>183</v>
      </c>
      <c r="AK32" s="77" t="s">
        <v>190</v>
      </c>
      <c r="AL32" s="77" t="s">
        <v>190</v>
      </c>
      <c r="AM32" s="72" t="s">
        <v>190</v>
      </c>
      <c r="AN32" s="79" t="s">
        <v>215</v>
      </c>
      <c r="AO32" s="80" t="s">
        <v>216</v>
      </c>
    </row>
    <row r="33" spans="1:42" s="35" customFormat="1" ht="189.75" customHeight="1" x14ac:dyDescent="0.2">
      <c r="A33" s="86" t="s">
        <v>155</v>
      </c>
      <c r="B33" s="85" t="s">
        <v>146</v>
      </c>
      <c r="C33" s="85" t="s">
        <v>145</v>
      </c>
      <c r="D33" s="85" t="s">
        <v>144</v>
      </c>
      <c r="E33" s="48" t="s">
        <v>113</v>
      </c>
      <c r="F33" s="60" t="s">
        <v>148</v>
      </c>
      <c r="G33" s="31" t="s">
        <v>147</v>
      </c>
      <c r="H33" s="31" t="s">
        <v>156</v>
      </c>
      <c r="I33" s="48" t="s">
        <v>190</v>
      </c>
      <c r="J33" s="48" t="s">
        <v>190</v>
      </c>
      <c r="K33" s="48" t="s">
        <v>198</v>
      </c>
      <c r="L33" s="25"/>
      <c r="M33" s="25"/>
      <c r="N33" s="25" t="s">
        <v>10</v>
      </c>
      <c r="O33" s="25"/>
      <c r="P33" s="26" t="s">
        <v>10</v>
      </c>
      <c r="Q33" s="26"/>
      <c r="R33" s="26"/>
      <c r="S33" s="26"/>
      <c r="T33" s="26"/>
      <c r="U33" s="26"/>
      <c r="V33" s="26" t="s">
        <v>10</v>
      </c>
      <c r="W33" s="26"/>
      <c r="X33" s="27">
        <v>6</v>
      </c>
      <c r="Y33" s="27">
        <v>4</v>
      </c>
      <c r="Z33" s="27">
        <f t="shared" si="0"/>
        <v>24</v>
      </c>
      <c r="AA33" s="27" t="str">
        <f t="shared" si="3"/>
        <v>ALTO</v>
      </c>
      <c r="AB33" s="27">
        <f t="shared" si="4"/>
        <v>25</v>
      </c>
      <c r="AC33" s="27">
        <f>AB33*Z33</f>
        <v>600</v>
      </c>
      <c r="AD33" s="28" t="str">
        <f>IF(AC33&gt;=600,"I",IF(AC33&gt;=150,"II",IF(AC33&gt;=40,"III",IF(AC33&lt;40,"IV"))))</f>
        <v>I</v>
      </c>
      <c r="AE33" s="27" t="str">
        <f t="shared" si="2"/>
        <v>Seguir laborando, se debe corregir y adoptar medidas de control de inmediato, sin embargo suspenda actividades si el nivel de consecuencia está por encima de 60</v>
      </c>
      <c r="AF33" s="27" t="str">
        <f t="shared" si="5"/>
        <v>No Aceptable</v>
      </c>
      <c r="AG33" s="24">
        <v>5</v>
      </c>
      <c r="AH33" s="24" t="s">
        <v>166</v>
      </c>
      <c r="AI33" s="24" t="s">
        <v>113</v>
      </c>
      <c r="AJ33" s="24" t="s">
        <v>182</v>
      </c>
      <c r="AK33" s="24" t="s">
        <v>190</v>
      </c>
      <c r="AL33" s="24" t="s">
        <v>190</v>
      </c>
      <c r="AM33" s="48" t="s">
        <v>190</v>
      </c>
      <c r="AN33" s="48" t="s">
        <v>225</v>
      </c>
      <c r="AO33" s="29" t="s">
        <v>224</v>
      </c>
    </row>
    <row r="34" spans="1:42" s="35" customFormat="1" ht="153.75" customHeight="1" x14ac:dyDescent="0.2">
      <c r="A34" s="86"/>
      <c r="B34" s="85"/>
      <c r="C34" s="85"/>
      <c r="D34" s="85"/>
      <c r="E34" s="48" t="s">
        <v>113</v>
      </c>
      <c r="F34" s="60" t="s">
        <v>150</v>
      </c>
      <c r="G34" s="48" t="s">
        <v>149</v>
      </c>
      <c r="H34" s="48" t="s">
        <v>163</v>
      </c>
      <c r="I34" s="48" t="s">
        <v>190</v>
      </c>
      <c r="J34" s="48" t="s">
        <v>199</v>
      </c>
      <c r="K34" s="48" t="s">
        <v>190</v>
      </c>
      <c r="L34" s="25"/>
      <c r="M34" s="25"/>
      <c r="N34" s="25" t="s">
        <v>10</v>
      </c>
      <c r="O34" s="25"/>
      <c r="P34" s="26"/>
      <c r="Q34" s="26" t="s">
        <v>10</v>
      </c>
      <c r="R34" s="26"/>
      <c r="S34" s="26"/>
      <c r="T34" s="26"/>
      <c r="U34" s="26"/>
      <c r="V34" s="26" t="s">
        <v>10</v>
      </c>
      <c r="W34" s="26"/>
      <c r="X34" s="27">
        <v>0</v>
      </c>
      <c r="Y34" s="27">
        <v>3</v>
      </c>
      <c r="Z34" s="27">
        <f t="shared" si="0"/>
        <v>0</v>
      </c>
      <c r="AA34" s="27" t="str">
        <f t="shared" si="3"/>
        <v>BAJO</v>
      </c>
      <c r="AB34" s="27">
        <f t="shared" si="4"/>
        <v>25</v>
      </c>
      <c r="AC34" s="27">
        <f>AB34*Z34</f>
        <v>0</v>
      </c>
      <c r="AD34" s="28" t="str">
        <f>IF(AC34&gt;=600,"I",IF(AC34&gt;=150,"II",IF(AC34&gt;=40,"III",IF(AC34&lt;40,"IV"))))</f>
        <v>IV</v>
      </c>
      <c r="AE34" s="27" t="str">
        <f t="shared" si="2"/>
        <v>Mantener medidas de control existentes, pero se deberian considerar soluciones o mejoras y se deben hacer comprobaciones periódicas para asegurar que el riesgo aún es tolerable</v>
      </c>
      <c r="AF34" s="27" t="str">
        <f t="shared" si="5"/>
        <v>Aceptable</v>
      </c>
      <c r="AG34" s="24">
        <v>5</v>
      </c>
      <c r="AH34" s="24" t="s">
        <v>168</v>
      </c>
      <c r="AI34" s="24" t="s">
        <v>113</v>
      </c>
      <c r="AJ34" s="24" t="s">
        <v>191</v>
      </c>
      <c r="AK34" s="24" t="s">
        <v>190</v>
      </c>
      <c r="AL34" s="24" t="s">
        <v>190</v>
      </c>
      <c r="AM34" s="48" t="s">
        <v>190</v>
      </c>
      <c r="AN34" s="29" t="s">
        <v>223</v>
      </c>
      <c r="AO34" s="29" t="s">
        <v>222</v>
      </c>
    </row>
    <row r="35" spans="1:42" s="35" customFormat="1" ht="126.75" customHeight="1" x14ac:dyDescent="0.2">
      <c r="A35" s="86"/>
      <c r="B35" s="85"/>
      <c r="C35" s="85"/>
      <c r="D35" s="85"/>
      <c r="E35" s="48" t="s">
        <v>113</v>
      </c>
      <c r="F35" s="60" t="s">
        <v>132</v>
      </c>
      <c r="G35" s="48" t="s">
        <v>129</v>
      </c>
      <c r="H35" s="48" t="s">
        <v>162</v>
      </c>
      <c r="I35" s="48" t="s">
        <v>196</v>
      </c>
      <c r="J35" s="47" t="s">
        <v>190</v>
      </c>
      <c r="K35" s="47" t="s">
        <v>190</v>
      </c>
      <c r="L35" s="25"/>
      <c r="M35" s="25"/>
      <c r="N35" s="25" t="s">
        <v>10</v>
      </c>
      <c r="O35" s="25"/>
      <c r="P35" s="26"/>
      <c r="Q35" s="26"/>
      <c r="R35" s="26"/>
      <c r="S35" s="26" t="s">
        <v>10</v>
      </c>
      <c r="T35" s="26"/>
      <c r="U35" s="26"/>
      <c r="V35" s="26" t="s">
        <v>10</v>
      </c>
      <c r="W35" s="26"/>
      <c r="X35" s="27">
        <v>2</v>
      </c>
      <c r="Y35" s="27">
        <v>2</v>
      </c>
      <c r="Z35" s="27">
        <f t="shared" si="0"/>
        <v>4</v>
      </c>
      <c r="AA35" s="27" t="str">
        <f t="shared" si="3"/>
        <v>MEDIO</v>
      </c>
      <c r="AB35" s="27">
        <f t="shared" si="4"/>
        <v>25</v>
      </c>
      <c r="AC35" s="27">
        <f t="shared" si="1"/>
        <v>100</v>
      </c>
      <c r="AD35" s="28" t="str">
        <f t="shared" si="6"/>
        <v>III</v>
      </c>
      <c r="AE35" s="27" t="str">
        <f t="shared" si="2"/>
        <v>Mejorar si es posible. Seria conveniente justificar la intervención y su rentabilidad</v>
      </c>
      <c r="AF35" s="27" t="str">
        <f t="shared" si="5"/>
        <v>Aceptable</v>
      </c>
      <c r="AG35" s="24">
        <v>5</v>
      </c>
      <c r="AH35" s="24" t="s">
        <v>168</v>
      </c>
      <c r="AI35" s="24" t="s">
        <v>113</v>
      </c>
      <c r="AJ35" s="24" t="s">
        <v>188</v>
      </c>
      <c r="AK35" s="24" t="s">
        <v>190</v>
      </c>
      <c r="AL35" s="24" t="s">
        <v>190</v>
      </c>
      <c r="AM35" s="48" t="s">
        <v>190</v>
      </c>
      <c r="AN35" s="29" t="s">
        <v>221</v>
      </c>
      <c r="AO35" s="29" t="s">
        <v>190</v>
      </c>
    </row>
    <row r="36" spans="1:42" s="35" customFormat="1" ht="126" customHeight="1" x14ac:dyDescent="0.2">
      <c r="A36" s="86"/>
      <c r="B36" s="85"/>
      <c r="C36" s="85"/>
      <c r="D36" s="85"/>
      <c r="E36" s="48" t="s">
        <v>113</v>
      </c>
      <c r="F36" s="60" t="s">
        <v>152</v>
      </c>
      <c r="G36" s="48" t="s">
        <v>153</v>
      </c>
      <c r="H36" s="48" t="s">
        <v>165</v>
      </c>
      <c r="I36" s="48" t="s">
        <v>190</v>
      </c>
      <c r="J36" s="48" t="s">
        <v>190</v>
      </c>
      <c r="K36" s="48" t="s">
        <v>190</v>
      </c>
      <c r="L36" s="25"/>
      <c r="M36" s="25"/>
      <c r="N36" s="25" t="s">
        <v>10</v>
      </c>
      <c r="O36" s="25"/>
      <c r="P36" s="26"/>
      <c r="Q36" s="26" t="s">
        <v>10</v>
      </c>
      <c r="R36" s="26"/>
      <c r="S36" s="26"/>
      <c r="T36" s="26"/>
      <c r="U36" s="26"/>
      <c r="V36" s="26" t="s">
        <v>10</v>
      </c>
      <c r="W36" s="26"/>
      <c r="X36" s="27">
        <v>2</v>
      </c>
      <c r="Y36" s="27">
        <v>2</v>
      </c>
      <c r="Z36" s="27">
        <f t="shared" si="0"/>
        <v>4</v>
      </c>
      <c r="AA36" s="27" t="str">
        <f t="shared" si="3"/>
        <v>MEDIO</v>
      </c>
      <c r="AB36" s="27">
        <f t="shared" si="4"/>
        <v>25</v>
      </c>
      <c r="AC36" s="27">
        <f t="shared" si="1"/>
        <v>100</v>
      </c>
      <c r="AD36" s="28" t="str">
        <f t="shared" si="6"/>
        <v>III</v>
      </c>
      <c r="AE36" s="27" t="str">
        <f t="shared" si="2"/>
        <v>Mejorar si es posible. Seria conveniente justificar la intervención y su rentabilidad</v>
      </c>
      <c r="AF36" s="27" t="str">
        <f t="shared" si="5"/>
        <v>Aceptable</v>
      </c>
      <c r="AG36" s="24">
        <v>5</v>
      </c>
      <c r="AH36" s="24" t="s">
        <v>169</v>
      </c>
      <c r="AI36" s="24" t="s">
        <v>189</v>
      </c>
      <c r="AJ36" s="24" t="s">
        <v>190</v>
      </c>
      <c r="AK36" s="24" t="s">
        <v>190</v>
      </c>
      <c r="AL36" s="24" t="s">
        <v>190</v>
      </c>
      <c r="AM36" s="48" t="s">
        <v>213</v>
      </c>
      <c r="AN36" s="29" t="s">
        <v>212</v>
      </c>
      <c r="AO36" s="29" t="s">
        <v>214</v>
      </c>
    </row>
    <row r="37" spans="1:42" s="35" customFormat="1" ht="125.25" customHeight="1" x14ac:dyDescent="0.2">
      <c r="A37" s="86"/>
      <c r="B37" s="85"/>
      <c r="C37" s="85"/>
      <c r="D37" s="85"/>
      <c r="E37" s="48" t="s">
        <v>113</v>
      </c>
      <c r="F37" s="60" t="s">
        <v>134</v>
      </c>
      <c r="G37" s="48" t="s">
        <v>128</v>
      </c>
      <c r="H37" s="60" t="s">
        <v>136</v>
      </c>
      <c r="I37" s="48" t="s">
        <v>190</v>
      </c>
      <c r="J37" s="48" t="s">
        <v>190</v>
      </c>
      <c r="K37" s="48" t="s">
        <v>190</v>
      </c>
      <c r="L37" s="25"/>
      <c r="M37" s="25"/>
      <c r="N37" s="25" t="s">
        <v>10</v>
      </c>
      <c r="O37" s="25"/>
      <c r="P37" s="26"/>
      <c r="Q37" s="26" t="s">
        <v>10</v>
      </c>
      <c r="R37" s="26"/>
      <c r="S37" s="26"/>
      <c r="T37" s="26"/>
      <c r="U37" s="26"/>
      <c r="V37" s="26" t="s">
        <v>10</v>
      </c>
      <c r="W37" s="26"/>
      <c r="X37" s="27"/>
      <c r="Y37" s="27">
        <v>4</v>
      </c>
      <c r="Z37" s="27">
        <f t="shared" si="0"/>
        <v>0</v>
      </c>
      <c r="AA37" s="27" t="str">
        <f t="shared" si="3"/>
        <v>BAJO</v>
      </c>
      <c r="AB37" s="27">
        <f t="shared" si="4"/>
        <v>25</v>
      </c>
      <c r="AC37" s="27">
        <f t="shared" si="1"/>
        <v>0</v>
      </c>
      <c r="AD37" s="28" t="str">
        <f t="shared" si="6"/>
        <v>IV</v>
      </c>
      <c r="AE37" s="27" t="str">
        <f t="shared" si="2"/>
        <v>Mantener medidas de control existentes, pero se deberian considerar soluciones o mejoras y se deben hacer comprobaciones periódicas para asegurar que el riesgo aún es tolerable</v>
      </c>
      <c r="AF37" s="27" t="str">
        <f>IF(AC37&lt;120,"Aceptable",IF(AE37&gt;=150,"No Aceptable"))</f>
        <v>Aceptable</v>
      </c>
      <c r="AG37" s="24">
        <v>5</v>
      </c>
      <c r="AH37" s="24" t="s">
        <v>177</v>
      </c>
      <c r="AI37" s="24" t="s">
        <v>113</v>
      </c>
      <c r="AJ37" s="24" t="s">
        <v>183</v>
      </c>
      <c r="AK37" s="24" t="s">
        <v>190</v>
      </c>
      <c r="AL37" s="24" t="s">
        <v>190</v>
      </c>
      <c r="AM37" s="48" t="s">
        <v>190</v>
      </c>
      <c r="AN37" s="29" t="s">
        <v>219</v>
      </c>
      <c r="AO37" s="29" t="s">
        <v>220</v>
      </c>
    </row>
    <row r="38" spans="1:42" s="35" customFormat="1" ht="186.75" customHeight="1" x14ac:dyDescent="0.2">
      <c r="A38" s="86"/>
      <c r="B38" s="85"/>
      <c r="C38" s="85"/>
      <c r="D38" s="85"/>
      <c r="E38" s="48" t="s">
        <v>113</v>
      </c>
      <c r="F38" s="60" t="s">
        <v>114</v>
      </c>
      <c r="G38" s="48" t="s">
        <v>115</v>
      </c>
      <c r="H38" s="48" t="s">
        <v>116</v>
      </c>
      <c r="I38" s="48" t="s">
        <v>190</v>
      </c>
      <c r="J38" s="48" t="s">
        <v>190</v>
      </c>
      <c r="K38" s="48" t="s">
        <v>195</v>
      </c>
      <c r="L38" s="25"/>
      <c r="M38" s="25"/>
      <c r="N38" s="25" t="s">
        <v>10</v>
      </c>
      <c r="O38" s="25"/>
      <c r="P38" s="26"/>
      <c r="Q38" s="26" t="s">
        <v>10</v>
      </c>
      <c r="R38" s="26"/>
      <c r="S38" s="26"/>
      <c r="T38" s="26"/>
      <c r="U38" s="26"/>
      <c r="V38" s="26" t="s">
        <v>10</v>
      </c>
      <c r="W38" s="26"/>
      <c r="X38" s="27">
        <v>6</v>
      </c>
      <c r="Y38" s="27">
        <v>4</v>
      </c>
      <c r="Z38" s="27">
        <f t="shared" ref="Z38" si="13">Y38*X38</f>
        <v>24</v>
      </c>
      <c r="AA38" s="27" t="str">
        <f t="shared" ref="AA38" si="14">IF(Z38&gt;24,"MUY ALTO",IF(Z38&gt;=10,"ALTO",IF(Z38&gt;=4,"MEDIO",IF(Z38&lt;4,"BAJO"))))</f>
        <v>ALTO</v>
      </c>
      <c r="AB38" s="27">
        <f t="shared" si="4"/>
        <v>25</v>
      </c>
      <c r="AC38" s="27">
        <f t="shared" ref="AC38" si="15">AB38*Z38</f>
        <v>600</v>
      </c>
      <c r="AD38" s="28" t="str">
        <f t="shared" ref="AD38" si="16">IF(AC38&gt;=600,"I",IF(AC38&gt;=150,"II",IF(AC38&gt;=40,"III",IF(AC38&lt;40,"IV"))))</f>
        <v>I</v>
      </c>
      <c r="AE38" s="27" t="str">
        <f t="shared" ref="AE38" si="17">IF(AC38&gt;600,"Situacion critica, suspender actividad hasta que el riesgo este bajo control, intervencion urgente",IF(AC38&gt;=150,"Seguir laborando, se debe corregir y adoptar medidas de control de inmediato, sin embargo suspenda actividades si el nivel de consecuencia está por encima de 60",IF(AC38&gt;=40,"Mejorar si es posible. Seria conveniente justificar la intervención y su rentabilidad",IF(AC38&lt;40,"Mantener medidas de control existentes, pero se deberian considerar soluciones o mejoras y se deben hacer comprobaciones periódicas para asegurar que el riesgo aún es tolerable"))))</f>
        <v>Seguir laborando, se debe corregir y adoptar medidas de control de inmediato, sin embargo suspenda actividades si el nivel de consecuencia está por encima de 60</v>
      </c>
      <c r="AF38" s="27" t="str">
        <f t="shared" ref="AF38" si="18">IF(AC38&lt;120,"Aceptable",IF(AE38&gt;=150,"No Aceptable"))</f>
        <v>No Aceptable</v>
      </c>
      <c r="AG38" s="24">
        <v>5</v>
      </c>
      <c r="AH38" s="24" t="s">
        <v>166</v>
      </c>
      <c r="AI38" s="24" t="s">
        <v>113</v>
      </c>
      <c r="AJ38" s="24" t="s">
        <v>179</v>
      </c>
      <c r="AK38" s="24" t="s">
        <v>190</v>
      </c>
      <c r="AL38" s="24" t="s">
        <v>190</v>
      </c>
      <c r="AM38" s="48" t="s">
        <v>201</v>
      </c>
      <c r="AN38" s="29" t="s">
        <v>200</v>
      </c>
      <c r="AO38" s="29" t="s">
        <v>226</v>
      </c>
    </row>
    <row r="39" spans="1:42" s="35" customFormat="1" ht="125.25" customHeight="1" x14ac:dyDescent="0.2">
      <c r="A39" s="86"/>
      <c r="B39" s="85"/>
      <c r="C39" s="85"/>
      <c r="D39" s="85"/>
      <c r="E39" s="48" t="s">
        <v>113</v>
      </c>
      <c r="F39" s="60" t="s">
        <v>151</v>
      </c>
      <c r="G39" s="48" t="s">
        <v>128</v>
      </c>
      <c r="H39" s="61" t="s">
        <v>161</v>
      </c>
      <c r="I39" s="48" t="s">
        <v>190</v>
      </c>
      <c r="J39" s="48" t="s">
        <v>190</v>
      </c>
      <c r="K39" s="48" t="s">
        <v>195</v>
      </c>
      <c r="L39" s="25"/>
      <c r="M39" s="25"/>
      <c r="N39" s="25" t="s">
        <v>10</v>
      </c>
      <c r="O39" s="25"/>
      <c r="P39" s="26" t="s">
        <v>10</v>
      </c>
      <c r="Q39" s="26"/>
      <c r="R39" s="26"/>
      <c r="S39" s="26"/>
      <c r="T39" s="26"/>
      <c r="U39" s="26"/>
      <c r="V39" s="26" t="s">
        <v>10</v>
      </c>
      <c r="W39" s="26"/>
      <c r="X39" s="27">
        <v>4</v>
      </c>
      <c r="Y39" s="27">
        <v>3</v>
      </c>
      <c r="Z39" s="27">
        <f t="shared" si="0"/>
        <v>12</v>
      </c>
      <c r="AA39" s="27" t="str">
        <f t="shared" si="3"/>
        <v>ALTO</v>
      </c>
      <c r="AB39" s="27">
        <f t="shared" si="4"/>
        <v>25</v>
      </c>
      <c r="AC39" s="27">
        <f t="shared" si="1"/>
        <v>300</v>
      </c>
      <c r="AD39" s="28" t="str">
        <f t="shared" si="6"/>
        <v>II</v>
      </c>
      <c r="AE39" s="27" t="str">
        <f t="shared" si="2"/>
        <v>Seguir laborando, se debe corregir y adoptar medidas de control de inmediato, sin embargo suspenda actividades si el nivel de consecuencia está por encima de 60</v>
      </c>
      <c r="AF39" s="27" t="str">
        <f t="shared" ref="AF39" si="19">IF(AC39&lt;120,"Aceptable",IF(AE39&gt;=150,"No Aceptable"))</f>
        <v>No Aceptable</v>
      </c>
      <c r="AG39" s="24">
        <v>5</v>
      </c>
      <c r="AH39" s="24" t="s">
        <v>176</v>
      </c>
      <c r="AI39" s="24" t="s">
        <v>113</v>
      </c>
      <c r="AJ39" s="24" t="s">
        <v>183</v>
      </c>
      <c r="AK39" s="24" t="s">
        <v>190</v>
      </c>
      <c r="AL39" s="24" t="s">
        <v>190</v>
      </c>
      <c r="AM39" s="48" t="s">
        <v>190</v>
      </c>
      <c r="AN39" s="54" t="s">
        <v>215</v>
      </c>
      <c r="AO39" s="54" t="s">
        <v>216</v>
      </c>
    </row>
    <row r="40" spans="1:42" s="35" customFormat="1" ht="131.25" customHeight="1" x14ac:dyDescent="0.2">
      <c r="A40" s="86"/>
      <c r="B40" s="85"/>
      <c r="C40" s="85"/>
      <c r="D40" s="85"/>
      <c r="E40" s="48" t="s">
        <v>113</v>
      </c>
      <c r="F40" s="60" t="s">
        <v>126</v>
      </c>
      <c r="G40" s="48" t="s">
        <v>123</v>
      </c>
      <c r="H40" s="48" t="s">
        <v>157</v>
      </c>
      <c r="I40" s="48" t="s">
        <v>190</v>
      </c>
      <c r="J40" s="48" t="s">
        <v>190</v>
      </c>
      <c r="K40" s="48" t="s">
        <v>190</v>
      </c>
      <c r="L40" s="25"/>
      <c r="M40" s="25"/>
      <c r="N40" s="25" t="s">
        <v>10</v>
      </c>
      <c r="O40" s="25"/>
      <c r="P40" s="26"/>
      <c r="Q40" s="26" t="s">
        <v>10</v>
      </c>
      <c r="R40" s="26"/>
      <c r="S40" s="26"/>
      <c r="T40" s="26"/>
      <c r="U40" s="26"/>
      <c r="V40" s="26" t="s">
        <v>10</v>
      </c>
      <c r="W40" s="26"/>
      <c r="X40" s="27">
        <v>0</v>
      </c>
      <c r="Y40" s="27">
        <v>4</v>
      </c>
      <c r="Z40" s="27">
        <f t="shared" ref="Z40:Z41" si="20">Y40*X40</f>
        <v>0</v>
      </c>
      <c r="AA40" s="27" t="str">
        <f t="shared" ref="AA40:AA41" si="21">IF(Z40&gt;24,"MUY ALTO",IF(Z40&gt;=10,"ALTO",IF(Z40&gt;=4,"MEDIO",IF(Z40&lt;4,"BAJO"))))</f>
        <v>BAJO</v>
      </c>
      <c r="AB40" s="27">
        <f t="shared" si="4"/>
        <v>25</v>
      </c>
      <c r="AC40" s="27">
        <f t="shared" ref="AC40:AC41" si="22">AB40*Z40</f>
        <v>0</v>
      </c>
      <c r="AD40" s="28" t="str">
        <f t="shared" ref="AD40:AD41" si="23">IF(AC40&gt;=600,"I",IF(AC40&gt;=150,"II",IF(AC40&gt;=40,"III",IF(AC40&lt;40,"IV"))))</f>
        <v>IV</v>
      </c>
      <c r="AE40" s="27" t="str">
        <f t="shared" ref="AE40:AE41" si="24">IF(AC40&gt;600,"Situacion critica, suspender actividad hasta que el riesgo este bajo control, intervencion urgente",IF(AC40&gt;=150,"Seguir laborando, se debe corregir y adoptar medidas de control de inmediato, sin embargo suspenda actividades si el nivel de consecuencia está por encima de 60",IF(AC40&gt;=40,"Mejorar si es posible. Seria conveniente justificar la intervención y su rentabilidad",IF(AC40&lt;40,"Mantener medidas de control existentes, pero se deberian considerar soluciones o mejoras y se deben hacer comprobaciones periódicas para asegurar que el riesgo aún es tolerable"))))</f>
        <v>Mantener medidas de control existentes, pero se deberian considerar soluciones o mejoras y se deben hacer comprobaciones periódicas para asegurar que el riesgo aún es tolerable</v>
      </c>
      <c r="AF40" s="27" t="str">
        <f>IF(AC40&lt;120,"Aceptable",IF(AE40&gt;=150,"No Aceptable"))</f>
        <v>Aceptable</v>
      </c>
      <c r="AG40" s="24">
        <v>5</v>
      </c>
      <c r="AH40" s="24" t="s">
        <v>172</v>
      </c>
      <c r="AI40" s="24" t="s">
        <v>113</v>
      </c>
      <c r="AJ40" s="24" t="s">
        <v>184</v>
      </c>
      <c r="AK40" s="24" t="s">
        <v>190</v>
      </c>
      <c r="AL40" s="24" t="s">
        <v>190</v>
      </c>
      <c r="AM40" s="48" t="s">
        <v>209</v>
      </c>
      <c r="AN40" s="29" t="s">
        <v>210</v>
      </c>
      <c r="AO40" s="29" t="s">
        <v>211</v>
      </c>
    </row>
    <row r="41" spans="1:42" s="35" customFormat="1" ht="172.5" customHeight="1" x14ac:dyDescent="0.2">
      <c r="A41" s="86"/>
      <c r="B41" s="85"/>
      <c r="C41" s="85"/>
      <c r="D41" s="85"/>
      <c r="E41" s="48" t="s">
        <v>113</v>
      </c>
      <c r="F41" s="60" t="s">
        <v>131</v>
      </c>
      <c r="G41" s="48" t="s">
        <v>130</v>
      </c>
      <c r="H41" s="48" t="s">
        <v>164</v>
      </c>
      <c r="I41" s="48" t="s">
        <v>190</v>
      </c>
      <c r="J41" s="48" t="s">
        <v>190</v>
      </c>
      <c r="K41" s="48" t="s">
        <v>190</v>
      </c>
      <c r="L41" s="26"/>
      <c r="M41" s="26"/>
      <c r="N41" s="26" t="s">
        <v>10</v>
      </c>
      <c r="O41" s="26"/>
      <c r="P41" s="26"/>
      <c r="Q41" s="26" t="s">
        <v>10</v>
      </c>
      <c r="R41" s="26"/>
      <c r="S41" s="26"/>
      <c r="T41" s="26"/>
      <c r="U41" s="26"/>
      <c r="V41" s="26" t="s">
        <v>10</v>
      </c>
      <c r="W41" s="26"/>
      <c r="X41" s="27">
        <v>0</v>
      </c>
      <c r="Y41" s="27">
        <v>4</v>
      </c>
      <c r="Z41" s="27">
        <f t="shared" si="20"/>
        <v>0</v>
      </c>
      <c r="AA41" s="27" t="str">
        <f t="shared" si="21"/>
        <v>BAJO</v>
      </c>
      <c r="AB41" s="27">
        <f t="shared" si="4"/>
        <v>25</v>
      </c>
      <c r="AC41" s="27">
        <f t="shared" si="22"/>
        <v>0</v>
      </c>
      <c r="AD41" s="28" t="str">
        <f t="shared" si="23"/>
        <v>IV</v>
      </c>
      <c r="AE41" s="27" t="str">
        <f t="shared" si="24"/>
        <v>Mantener medidas de control existentes, pero se deberian considerar soluciones o mejoras y se deben hacer comprobaciones periódicas para asegurar que el riesgo aún es tolerable</v>
      </c>
      <c r="AF41" s="27" t="str">
        <f t="shared" ref="AF41" si="25">IF(AC41&lt;120,"Aceptable",IF(AE41&gt;=150,"No Aceptable"))</f>
        <v>Aceptable</v>
      </c>
      <c r="AG41" s="24">
        <v>5</v>
      </c>
      <c r="AH41" s="24" t="s">
        <v>170</v>
      </c>
      <c r="AI41" s="24" t="s">
        <v>113</v>
      </c>
      <c r="AJ41" s="24" t="s">
        <v>186</v>
      </c>
      <c r="AK41" s="24" t="s">
        <v>190</v>
      </c>
      <c r="AL41" s="24" t="s">
        <v>190</v>
      </c>
      <c r="AM41" s="48" t="s">
        <v>190</v>
      </c>
      <c r="AN41" s="29" t="s">
        <v>200</v>
      </c>
      <c r="AO41" s="29" t="s">
        <v>190</v>
      </c>
    </row>
    <row r="42" spans="1:42" s="35" customFormat="1" x14ac:dyDescent="0.2">
      <c r="A42" s="55"/>
      <c r="B42" s="67"/>
      <c r="C42" s="55"/>
      <c r="D42" s="55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8"/>
    </row>
    <row r="43" spans="1:42" s="35" customFormat="1" x14ac:dyDescent="0.2">
      <c r="A43" s="81" t="s">
        <v>228</v>
      </c>
      <c r="B43" s="67"/>
      <c r="C43" s="55"/>
      <c r="D43" s="55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8"/>
    </row>
    <row r="44" spans="1:42" s="35" customFormat="1" x14ac:dyDescent="0.2">
      <c r="A44" s="55"/>
      <c r="B44" s="67"/>
      <c r="C44" s="55"/>
      <c r="D44" s="55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8"/>
    </row>
    <row r="45" spans="1:42" s="35" customFormat="1" ht="25.5" x14ac:dyDescent="0.2">
      <c r="A45" s="82" t="s">
        <v>229</v>
      </c>
      <c r="B45" s="82" t="s">
        <v>230</v>
      </c>
      <c r="C45" s="82" t="s">
        <v>231</v>
      </c>
      <c r="D45" s="82" t="s">
        <v>17</v>
      </c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8"/>
    </row>
    <row r="46" spans="1:42" s="35" customFormat="1" ht="17.25" customHeight="1" x14ac:dyDescent="0.2">
      <c r="A46" s="83"/>
      <c r="B46" s="84"/>
      <c r="C46" s="83"/>
      <c r="D46" s="83"/>
      <c r="E46" s="56"/>
      <c r="F46" s="56"/>
      <c r="G46" s="58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8"/>
    </row>
    <row r="47" spans="1:42" s="35" customFormat="1" x14ac:dyDescent="0.2">
      <c r="A47" s="83"/>
      <c r="B47" s="84"/>
      <c r="C47" s="83"/>
      <c r="D47" s="83"/>
      <c r="E47" s="56"/>
      <c r="F47" s="56"/>
      <c r="G47" s="58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8"/>
    </row>
    <row r="48" spans="1:42" s="35" customFormat="1" x14ac:dyDescent="0.2">
      <c r="A48" s="83"/>
      <c r="B48" s="84"/>
      <c r="C48" s="83"/>
      <c r="D48" s="83"/>
      <c r="E48" s="56"/>
      <c r="F48" s="56"/>
      <c r="G48" s="56"/>
      <c r="H48" s="56"/>
      <c r="I48" s="56"/>
      <c r="J48" s="56"/>
      <c r="K48" s="56"/>
      <c r="L48" s="58"/>
      <c r="M48" s="58"/>
      <c r="N48" s="58"/>
      <c r="O48" s="58"/>
      <c r="P48" s="56"/>
      <c r="Q48" s="56"/>
      <c r="R48" s="56"/>
      <c r="S48" s="56"/>
      <c r="T48" s="56"/>
      <c r="U48" s="56"/>
      <c r="V48" s="56"/>
      <c r="W48" s="56"/>
      <c r="X48" s="56"/>
      <c r="Y48" s="56"/>
      <c r="Z48" s="56"/>
      <c r="AA48" s="56"/>
      <c r="AB48" s="56"/>
      <c r="AC48" s="56"/>
      <c r="AD48" s="56"/>
      <c r="AE48" s="56"/>
      <c r="AF48" s="56"/>
      <c r="AG48" s="56"/>
      <c r="AH48" s="56"/>
      <c r="AI48" s="56"/>
      <c r="AJ48" s="56"/>
      <c r="AK48" s="56"/>
      <c r="AL48" s="56"/>
      <c r="AM48" s="58"/>
      <c r="AN48" s="56"/>
      <c r="AO48" s="56"/>
      <c r="AP48" s="58"/>
    </row>
    <row r="49" spans="1:44" s="35" customFormat="1" x14ac:dyDescent="0.2">
      <c r="A49" s="83"/>
      <c r="B49" s="84"/>
      <c r="C49" s="83"/>
      <c r="D49" s="83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8"/>
    </row>
    <row r="50" spans="1:44" s="35" customFormat="1" x14ac:dyDescent="0.2">
      <c r="A50" s="83"/>
      <c r="B50" s="84"/>
      <c r="C50" s="83"/>
      <c r="D50" s="83"/>
      <c r="E50" s="56"/>
      <c r="F50" s="56"/>
      <c r="G50" s="56"/>
      <c r="H50" s="56"/>
      <c r="I50" s="56"/>
      <c r="J50" s="56"/>
      <c r="K50" s="56"/>
      <c r="L50" s="56"/>
      <c r="M50" s="58"/>
      <c r="N50" s="58"/>
      <c r="O50" s="58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8"/>
      <c r="AM50" s="56"/>
      <c r="AN50" s="56"/>
      <c r="AO50" s="56"/>
      <c r="AP50" s="58"/>
    </row>
    <row r="51" spans="1:44" s="35" customFormat="1" x14ac:dyDescent="0.2">
      <c r="A51" s="83"/>
      <c r="B51" s="84"/>
      <c r="C51" s="83"/>
      <c r="D51" s="83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8"/>
    </row>
    <row r="52" spans="1:44" s="35" customFormat="1" x14ac:dyDescent="0.2">
      <c r="A52" s="83"/>
      <c r="B52" s="84"/>
      <c r="C52" s="83"/>
      <c r="D52" s="83"/>
      <c r="E52" s="56"/>
      <c r="F52" s="56"/>
      <c r="G52" s="57"/>
      <c r="H52" s="56"/>
      <c r="I52" s="56"/>
      <c r="J52" s="56"/>
      <c r="K52" s="56"/>
      <c r="L52" s="56"/>
      <c r="M52" s="58"/>
      <c r="N52" s="58"/>
      <c r="O52" s="58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8"/>
    </row>
    <row r="53" spans="1:44" s="35" customFormat="1" x14ac:dyDescent="0.2">
      <c r="A53" s="55"/>
      <c r="B53" s="67"/>
      <c r="C53" s="55"/>
      <c r="D53" s="55"/>
      <c r="E53" s="56"/>
      <c r="F53" s="57"/>
      <c r="G53" s="57"/>
      <c r="H53" s="57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8"/>
    </row>
    <row r="54" spans="1:44" s="35" customFormat="1" x14ac:dyDescent="0.2">
      <c r="A54" s="55"/>
      <c r="B54" s="67"/>
      <c r="C54" s="55"/>
      <c r="D54" s="55"/>
      <c r="E54" s="58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8"/>
    </row>
    <row r="55" spans="1:44" s="35" customFormat="1" x14ac:dyDescent="0.2">
      <c r="A55" s="55"/>
      <c r="B55" s="67"/>
      <c r="C55" s="55"/>
      <c r="D55" s="55"/>
      <c r="E55" s="56"/>
      <c r="F55" s="56"/>
      <c r="G55" s="56"/>
      <c r="H55" s="56"/>
      <c r="I55" s="58"/>
      <c r="J55" s="58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6"/>
      <c r="AC55" s="56"/>
      <c r="AD55" s="56"/>
      <c r="AE55" s="56"/>
      <c r="AF55" s="56"/>
      <c r="AG55" s="56"/>
      <c r="AH55" s="56"/>
      <c r="AI55" s="56"/>
      <c r="AJ55" s="56"/>
      <c r="AK55" s="58"/>
      <c r="AL55" s="58"/>
      <c r="AM55" s="56"/>
      <c r="AN55" s="56"/>
      <c r="AO55" s="56"/>
      <c r="AP55" s="58"/>
    </row>
    <row r="56" spans="1:44" s="35" customFormat="1" x14ac:dyDescent="0.2">
      <c r="A56" s="55"/>
      <c r="B56" s="67"/>
      <c r="C56" s="55"/>
      <c r="D56" s="55"/>
      <c r="E56" s="56"/>
      <c r="F56" s="56"/>
      <c r="G56" s="58"/>
      <c r="H56" s="56"/>
      <c r="I56" s="58"/>
      <c r="J56" s="58"/>
      <c r="K56" s="56"/>
      <c r="L56" s="58"/>
      <c r="M56" s="58"/>
      <c r="N56" s="58"/>
      <c r="O56" s="58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8"/>
      <c r="AL56" s="58"/>
      <c r="AM56" s="56"/>
      <c r="AN56" s="56"/>
      <c r="AO56" s="56"/>
      <c r="AP56" s="58"/>
    </row>
    <row r="57" spans="1:44" s="35" customFormat="1" x14ac:dyDescent="0.2">
      <c r="A57" s="55"/>
      <c r="B57" s="67"/>
      <c r="C57" s="55"/>
      <c r="D57" s="55"/>
      <c r="E57" s="56"/>
      <c r="F57" s="56"/>
      <c r="G57" s="58"/>
      <c r="H57" s="56"/>
      <c r="I57" s="58"/>
      <c r="J57" s="58"/>
      <c r="K57" s="58"/>
      <c r="L57" s="58"/>
      <c r="M57" s="58"/>
      <c r="N57" s="58"/>
      <c r="O57" s="58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8"/>
      <c r="AH57" s="56"/>
      <c r="AI57" s="56"/>
      <c r="AJ57" s="56"/>
      <c r="AK57" s="58"/>
      <c r="AL57" s="58"/>
      <c r="AM57" s="56"/>
      <c r="AN57" s="56"/>
      <c r="AO57" s="56"/>
      <c r="AP57" s="58"/>
    </row>
    <row r="58" spans="1:44" s="35" customFormat="1" x14ac:dyDescent="0.2">
      <c r="A58" s="55"/>
      <c r="B58" s="67"/>
      <c r="C58" s="55"/>
      <c r="D58" s="55"/>
      <c r="E58" s="58"/>
      <c r="F58" s="56"/>
      <c r="G58" s="58"/>
      <c r="H58" s="56"/>
      <c r="I58" s="58"/>
      <c r="J58" s="58"/>
      <c r="K58" s="58"/>
      <c r="L58" s="58"/>
      <c r="M58" s="58"/>
      <c r="N58" s="58"/>
      <c r="O58" s="58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8"/>
      <c r="AH58" s="56"/>
      <c r="AI58" s="56"/>
      <c r="AJ58" s="56"/>
      <c r="AK58" s="58"/>
      <c r="AL58" s="58"/>
      <c r="AM58" s="56"/>
      <c r="AN58" s="56"/>
      <c r="AO58" s="56"/>
      <c r="AP58" s="58"/>
    </row>
    <row r="59" spans="1:44" s="35" customFormat="1" x14ac:dyDescent="0.2">
      <c r="A59" s="55"/>
      <c r="B59" s="67"/>
      <c r="C59" s="55"/>
      <c r="D59" s="55"/>
      <c r="E59" s="58"/>
      <c r="F59" s="56"/>
      <c r="G59" s="56"/>
      <c r="H59" s="56"/>
      <c r="I59" s="58"/>
      <c r="J59" s="58"/>
      <c r="K59" s="58"/>
      <c r="L59" s="58"/>
      <c r="M59" s="58"/>
      <c r="N59" s="58"/>
      <c r="O59" s="58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8"/>
      <c r="AH59" s="58"/>
      <c r="AI59" s="56"/>
      <c r="AJ59" s="56"/>
      <c r="AK59" s="58"/>
      <c r="AL59" s="58"/>
      <c r="AM59" s="56"/>
      <c r="AN59" s="56"/>
      <c r="AO59" s="56"/>
      <c r="AP59" s="58"/>
    </row>
    <row r="60" spans="1:44" s="35" customFormat="1" x14ac:dyDescent="0.2">
      <c r="A60" s="55"/>
      <c r="B60" s="67"/>
      <c r="C60" s="55"/>
      <c r="D60" s="55"/>
      <c r="E60" s="56"/>
      <c r="F60" s="56"/>
      <c r="G60" s="57"/>
      <c r="H60" s="56"/>
      <c r="I60" s="58"/>
      <c r="J60" s="56"/>
      <c r="K60" s="56"/>
      <c r="L60" s="58"/>
      <c r="M60" s="58"/>
      <c r="N60" s="58"/>
      <c r="O60" s="58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8"/>
      <c r="AH60" s="56"/>
      <c r="AI60" s="56"/>
      <c r="AJ60" s="56"/>
      <c r="AK60" s="58"/>
      <c r="AL60" s="58"/>
      <c r="AM60" s="56"/>
      <c r="AN60" s="56"/>
      <c r="AO60" s="56"/>
      <c r="AP60" s="58"/>
    </row>
    <row r="61" spans="1:44" s="35" customFormat="1" x14ac:dyDescent="0.2">
      <c r="A61" s="55"/>
      <c r="B61" s="67"/>
      <c r="C61" s="55"/>
      <c r="D61" s="55"/>
      <c r="E61" s="56"/>
      <c r="F61" s="56"/>
      <c r="G61" s="56"/>
      <c r="H61" s="56"/>
      <c r="I61" s="56"/>
      <c r="J61" s="56"/>
      <c r="K61" s="56"/>
      <c r="L61" s="56"/>
      <c r="M61" s="56"/>
      <c r="N61" s="56"/>
      <c r="O61" s="56"/>
      <c r="P61" s="56"/>
      <c r="Q61" s="56"/>
      <c r="R61" s="56"/>
      <c r="S61" s="56"/>
      <c r="T61" s="56"/>
      <c r="U61" s="56"/>
      <c r="V61" s="56"/>
      <c r="W61" s="56"/>
      <c r="X61" s="56"/>
      <c r="Y61" s="56"/>
      <c r="Z61" s="56"/>
      <c r="AA61" s="56"/>
      <c r="AB61" s="56"/>
      <c r="AC61" s="56"/>
      <c r="AD61" s="56"/>
      <c r="AE61" s="56"/>
      <c r="AF61" s="56"/>
      <c r="AG61" s="56"/>
      <c r="AH61" s="56"/>
      <c r="AI61" s="56"/>
      <c r="AJ61" s="56"/>
      <c r="AK61" s="56"/>
      <c r="AL61" s="56"/>
      <c r="AM61" s="56"/>
      <c r="AN61" s="56"/>
      <c r="AO61" s="56"/>
      <c r="AP61" s="58"/>
    </row>
    <row r="62" spans="1:44" s="35" customFormat="1" x14ac:dyDescent="0.2">
      <c r="A62" s="55"/>
      <c r="B62" s="67"/>
      <c r="C62" s="55"/>
      <c r="D62" s="55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56"/>
      <c r="P62" s="56"/>
      <c r="Q62" s="56"/>
      <c r="R62" s="56"/>
      <c r="S62" s="56"/>
      <c r="T62" s="56"/>
      <c r="U62" s="56"/>
      <c r="V62" s="56"/>
      <c r="W62" s="56"/>
      <c r="X62" s="56"/>
      <c r="Y62" s="56"/>
      <c r="Z62" s="56"/>
      <c r="AA62" s="56"/>
      <c r="AB62" s="56"/>
      <c r="AC62" s="56"/>
      <c r="AD62" s="56"/>
      <c r="AE62" s="56"/>
      <c r="AF62" s="56"/>
      <c r="AG62" s="56"/>
      <c r="AH62" s="56"/>
      <c r="AI62" s="56"/>
      <c r="AJ62" s="56"/>
      <c r="AK62" s="56"/>
      <c r="AL62" s="56"/>
      <c r="AM62" s="56"/>
      <c r="AN62" s="56"/>
      <c r="AO62" s="56"/>
      <c r="AP62" s="58"/>
    </row>
    <row r="63" spans="1:44" x14ac:dyDescent="0.2">
      <c r="A63" s="55"/>
      <c r="B63" s="55"/>
      <c r="C63" s="55"/>
      <c r="D63" s="55"/>
      <c r="E63" s="6"/>
      <c r="F63" s="56"/>
      <c r="G63" s="56"/>
      <c r="H63" s="56"/>
      <c r="I63" s="56"/>
      <c r="J63" s="59"/>
      <c r="K63" s="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  <c r="AA63" s="56"/>
      <c r="AB63" s="56"/>
      <c r="AC63" s="56"/>
      <c r="AD63" s="56"/>
      <c r="AE63" s="56"/>
      <c r="AF63" s="56"/>
      <c r="AG63" s="56"/>
      <c r="AH63" s="56"/>
      <c r="AI63" s="56"/>
      <c r="AJ63" s="56"/>
      <c r="AK63" s="56"/>
      <c r="AL63" s="56"/>
      <c r="AM63" s="56"/>
      <c r="AN63" s="56"/>
      <c r="AO63" s="56"/>
      <c r="AP63" s="58"/>
      <c r="AQ63" s="35"/>
      <c r="AR63" s="35"/>
    </row>
    <row r="64" spans="1:44" x14ac:dyDescent="0.2">
      <c r="A64" s="55"/>
      <c r="B64" s="55"/>
      <c r="C64" s="55"/>
      <c r="D64" s="55"/>
      <c r="E64" s="6"/>
      <c r="F64" s="56"/>
      <c r="G64" s="57"/>
      <c r="H64" s="56"/>
      <c r="I64" s="59"/>
      <c r="J64" s="59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  <c r="AA64" s="56"/>
      <c r="AB64" s="56"/>
      <c r="AC64" s="56"/>
      <c r="AD64" s="56"/>
      <c r="AE64" s="56"/>
      <c r="AF64" s="56"/>
      <c r="AG64" s="56"/>
      <c r="AH64" s="56"/>
      <c r="AI64" s="56"/>
      <c r="AJ64" s="56"/>
      <c r="AK64" s="56"/>
      <c r="AL64" s="56"/>
      <c r="AM64" s="56"/>
      <c r="AN64" s="56"/>
      <c r="AO64" s="56"/>
      <c r="AP64" s="58"/>
      <c r="AQ64" s="35"/>
      <c r="AR64" s="35"/>
    </row>
    <row r="65" spans="1:44" x14ac:dyDescent="0.2">
      <c r="A65" s="55"/>
      <c r="B65" s="55"/>
      <c r="C65" s="55"/>
      <c r="D65" s="55"/>
      <c r="E65" s="6"/>
      <c r="F65" s="56"/>
      <c r="G65" s="58"/>
      <c r="H65" s="56"/>
      <c r="I65" s="59"/>
      <c r="J65" s="59"/>
      <c r="K65" s="6"/>
      <c r="L65" s="56"/>
      <c r="M65" s="56"/>
      <c r="N65" s="56"/>
      <c r="O65" s="56"/>
      <c r="P65" s="56"/>
      <c r="Q65" s="56"/>
      <c r="R65" s="56"/>
      <c r="S65" s="56"/>
      <c r="T65" s="56"/>
      <c r="U65" s="56"/>
      <c r="V65" s="56"/>
      <c r="W65" s="56"/>
      <c r="X65" s="56"/>
      <c r="Y65" s="56"/>
      <c r="Z65" s="56"/>
      <c r="AA65" s="56"/>
      <c r="AB65" s="56"/>
      <c r="AC65" s="56"/>
      <c r="AD65" s="56"/>
      <c r="AE65" s="56"/>
      <c r="AF65" s="56"/>
      <c r="AG65" s="56"/>
      <c r="AH65" s="56"/>
      <c r="AI65" s="56"/>
      <c r="AJ65" s="56"/>
      <c r="AK65" s="56"/>
      <c r="AL65" s="56"/>
      <c r="AM65" s="56"/>
      <c r="AN65" s="56"/>
      <c r="AO65" s="56"/>
      <c r="AP65" s="58"/>
      <c r="AQ65" s="35"/>
      <c r="AR65" s="35"/>
    </row>
    <row r="66" spans="1:44" x14ac:dyDescent="0.2">
      <c r="A66" s="55"/>
      <c r="B66" s="55"/>
      <c r="C66" s="55"/>
      <c r="D66" s="55"/>
      <c r="E66" s="6"/>
      <c r="F66" s="56"/>
      <c r="G66" s="58"/>
      <c r="H66" s="56"/>
      <c r="I66" s="59"/>
      <c r="J66" s="59"/>
      <c r="K66" s="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  <c r="AF66" s="56"/>
      <c r="AG66" s="56"/>
      <c r="AH66" s="56"/>
      <c r="AI66" s="56"/>
      <c r="AJ66" s="56"/>
      <c r="AK66" s="56"/>
      <c r="AL66" s="56"/>
      <c r="AM66" s="56"/>
      <c r="AN66" s="56"/>
      <c r="AO66" s="56"/>
      <c r="AP66" s="58"/>
      <c r="AQ66" s="35"/>
      <c r="AR66" s="35"/>
    </row>
    <row r="67" spans="1:44" x14ac:dyDescent="0.2">
      <c r="A67" s="55"/>
      <c r="B67" s="55"/>
      <c r="C67" s="55"/>
      <c r="D67" s="55"/>
      <c r="E67" s="6"/>
      <c r="F67" s="56"/>
      <c r="G67" s="56"/>
      <c r="H67" s="56"/>
      <c r="I67" s="59"/>
      <c r="J67" s="59"/>
      <c r="K67" s="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  <c r="AA67" s="56"/>
      <c r="AB67" s="56"/>
      <c r="AC67" s="56"/>
      <c r="AD67" s="56"/>
      <c r="AE67" s="56"/>
      <c r="AF67" s="56"/>
      <c r="AG67" s="56"/>
      <c r="AH67" s="56"/>
      <c r="AI67" s="56"/>
      <c r="AJ67" s="56"/>
      <c r="AK67" s="56"/>
      <c r="AL67" s="56"/>
      <c r="AM67" s="56"/>
      <c r="AN67" s="56"/>
      <c r="AO67" s="56"/>
      <c r="AP67" s="58"/>
      <c r="AQ67" s="35"/>
      <c r="AR67" s="35"/>
    </row>
    <row r="68" spans="1:44" x14ac:dyDescent="0.2">
      <c r="A68" s="55"/>
      <c r="B68" s="55"/>
      <c r="C68" s="55"/>
      <c r="D68" s="55"/>
      <c r="E68" s="6"/>
      <c r="F68" s="56"/>
      <c r="G68" s="56"/>
      <c r="H68" s="56"/>
      <c r="I68" s="59"/>
      <c r="J68" s="59"/>
      <c r="K68" s="58"/>
      <c r="L68" s="58"/>
      <c r="M68" s="58"/>
      <c r="N68" s="58"/>
      <c r="O68" s="58"/>
      <c r="P68" s="56"/>
      <c r="Q68" s="56"/>
      <c r="R68" s="56"/>
      <c r="S68" s="56"/>
      <c r="T68" s="56"/>
      <c r="U68" s="56"/>
      <c r="V68" s="56"/>
      <c r="W68" s="56"/>
      <c r="X68" s="56"/>
      <c r="Y68" s="56"/>
      <c r="Z68" s="56"/>
      <c r="AA68" s="56"/>
      <c r="AB68" s="56"/>
      <c r="AC68" s="56"/>
      <c r="AD68" s="56"/>
      <c r="AE68" s="56"/>
      <c r="AF68" s="56"/>
      <c r="AG68" s="56"/>
      <c r="AH68" s="56"/>
      <c r="AI68" s="56"/>
      <c r="AJ68" s="56"/>
      <c r="AK68" s="56"/>
      <c r="AL68" s="56"/>
      <c r="AM68" s="56"/>
      <c r="AN68" s="56"/>
      <c r="AO68" s="56"/>
      <c r="AP68" s="58"/>
      <c r="AQ68" s="35"/>
      <c r="AR68" s="35"/>
    </row>
    <row r="69" spans="1:44" x14ac:dyDescent="0.2">
      <c r="A69" s="59"/>
      <c r="B69" s="59"/>
      <c r="C69" s="59"/>
      <c r="D69" s="59"/>
      <c r="E69" s="59"/>
      <c r="F69" s="6"/>
      <c r="G69" s="6"/>
      <c r="H69" s="6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/>
      <c r="U69" s="59"/>
      <c r="V69" s="59"/>
      <c r="W69" s="59"/>
      <c r="X69" s="59"/>
      <c r="Y69" s="59"/>
      <c r="Z69" s="59"/>
      <c r="AA69" s="59"/>
      <c r="AB69" s="59"/>
      <c r="AC69" s="59"/>
      <c r="AD69" s="59"/>
      <c r="AE69" s="59"/>
      <c r="AF69" s="59"/>
      <c r="AG69" s="59"/>
      <c r="AH69" s="59"/>
      <c r="AI69" s="59"/>
      <c r="AJ69" s="59"/>
      <c r="AK69" s="59"/>
      <c r="AL69" s="59"/>
      <c r="AM69" s="59"/>
      <c r="AN69" s="59"/>
      <c r="AO69" s="59"/>
      <c r="AP69" s="59"/>
    </row>
    <row r="70" spans="1:44" x14ac:dyDescent="0.2">
      <c r="A70" s="59"/>
      <c r="B70" s="59"/>
      <c r="C70" s="59"/>
      <c r="D70" s="59"/>
      <c r="E70" s="59"/>
      <c r="F70" s="6"/>
      <c r="G70" s="6"/>
      <c r="H70" s="6"/>
      <c r="I70" s="59"/>
      <c r="J70" s="59"/>
      <c r="K70" s="59"/>
      <c r="L70" s="59"/>
      <c r="M70" s="59"/>
      <c r="N70" s="59"/>
      <c r="O70" s="59"/>
      <c r="P70" s="59"/>
      <c r="Q70" s="59"/>
      <c r="R70" s="59"/>
      <c r="S70" s="59"/>
      <c r="T70" s="59"/>
      <c r="U70" s="59"/>
      <c r="V70" s="59"/>
      <c r="W70" s="59"/>
      <c r="X70" s="59"/>
      <c r="Y70" s="59"/>
      <c r="Z70" s="59"/>
      <c r="AA70" s="59"/>
      <c r="AB70" s="59"/>
      <c r="AC70" s="59"/>
      <c r="AD70" s="59"/>
      <c r="AE70" s="59"/>
      <c r="AF70" s="59"/>
      <c r="AG70" s="59"/>
      <c r="AH70" s="59"/>
      <c r="AI70" s="59"/>
      <c r="AJ70" s="59"/>
      <c r="AK70" s="59"/>
      <c r="AL70" s="59"/>
      <c r="AM70" s="59"/>
      <c r="AN70" s="59"/>
      <c r="AO70" s="59"/>
      <c r="AP70" s="59"/>
    </row>
    <row r="71" spans="1:44" x14ac:dyDescent="0.2">
      <c r="A71" s="59"/>
      <c r="B71" s="59"/>
      <c r="C71" s="59"/>
      <c r="D71" s="59"/>
      <c r="E71" s="59"/>
      <c r="F71" s="6"/>
      <c r="G71" s="6"/>
      <c r="H71" s="6"/>
      <c r="I71" s="59"/>
      <c r="J71" s="59"/>
      <c r="K71" s="59"/>
      <c r="L71" s="59"/>
      <c r="M71" s="59"/>
      <c r="N71" s="59"/>
      <c r="O71" s="59"/>
      <c r="P71" s="59"/>
      <c r="Q71" s="59"/>
      <c r="R71" s="59"/>
      <c r="S71" s="59"/>
      <c r="T71" s="59"/>
      <c r="U71" s="59"/>
      <c r="V71" s="59"/>
      <c r="W71" s="59"/>
      <c r="X71" s="59"/>
      <c r="Y71" s="59"/>
      <c r="Z71" s="59"/>
      <c r="AA71" s="59"/>
      <c r="AB71" s="59"/>
      <c r="AC71" s="59"/>
      <c r="AD71" s="59"/>
      <c r="AE71" s="59"/>
      <c r="AF71" s="59"/>
      <c r="AG71" s="59"/>
      <c r="AH71" s="59"/>
      <c r="AI71" s="59"/>
      <c r="AJ71" s="59"/>
      <c r="AK71" s="59"/>
      <c r="AL71" s="59"/>
      <c r="AM71" s="59"/>
      <c r="AN71" s="59"/>
      <c r="AO71" s="59"/>
      <c r="AP71" s="59"/>
    </row>
    <row r="72" spans="1:44" x14ac:dyDescent="0.2">
      <c r="A72" s="59"/>
      <c r="B72" s="59"/>
      <c r="C72" s="59"/>
      <c r="D72" s="59"/>
      <c r="E72" s="59"/>
      <c r="F72" s="6"/>
      <c r="G72" s="6"/>
      <c r="H72" s="6"/>
      <c r="I72" s="59"/>
      <c r="J72" s="59"/>
      <c r="K72" s="59"/>
      <c r="L72" s="59"/>
      <c r="M72" s="59"/>
      <c r="N72" s="59"/>
      <c r="O72" s="59"/>
      <c r="P72" s="59"/>
      <c r="Q72" s="59"/>
      <c r="R72" s="59"/>
      <c r="S72" s="59"/>
      <c r="T72" s="59"/>
      <c r="U72" s="59"/>
      <c r="V72" s="59"/>
      <c r="W72" s="59"/>
      <c r="X72" s="59"/>
      <c r="Y72" s="59"/>
      <c r="Z72" s="59"/>
      <c r="AA72" s="59"/>
      <c r="AB72" s="59"/>
      <c r="AC72" s="59"/>
      <c r="AD72" s="59"/>
      <c r="AE72" s="59"/>
      <c r="AF72" s="59"/>
      <c r="AG72" s="59"/>
      <c r="AH72" s="59"/>
      <c r="AI72" s="59"/>
      <c r="AJ72" s="59"/>
      <c r="AK72" s="59"/>
      <c r="AL72" s="59"/>
      <c r="AM72" s="59"/>
      <c r="AN72" s="59"/>
      <c r="AO72" s="59"/>
      <c r="AP72" s="59"/>
    </row>
    <row r="73" spans="1:44" x14ac:dyDescent="0.2">
      <c r="A73" s="59"/>
      <c r="B73" s="59"/>
      <c r="C73" s="59"/>
      <c r="D73" s="59"/>
      <c r="E73" s="59"/>
      <c r="F73" s="6"/>
      <c r="G73" s="6"/>
      <c r="H73" s="6"/>
      <c r="I73" s="59"/>
      <c r="J73" s="59"/>
      <c r="K73" s="59"/>
      <c r="L73" s="59"/>
      <c r="M73" s="59"/>
      <c r="N73" s="59"/>
      <c r="O73" s="59"/>
      <c r="P73" s="59"/>
      <c r="Q73" s="59"/>
      <c r="R73" s="59"/>
      <c r="S73" s="59"/>
      <c r="T73" s="59"/>
      <c r="U73" s="59"/>
      <c r="V73" s="59"/>
      <c r="W73" s="59"/>
      <c r="X73" s="59"/>
      <c r="Y73" s="59"/>
      <c r="Z73" s="59"/>
      <c r="AA73" s="59"/>
      <c r="AB73" s="59"/>
      <c r="AC73" s="59"/>
      <c r="AD73" s="59"/>
      <c r="AE73" s="59"/>
      <c r="AF73" s="59"/>
      <c r="AG73" s="59"/>
      <c r="AH73" s="59"/>
      <c r="AI73" s="59"/>
      <c r="AJ73" s="59"/>
      <c r="AK73" s="59"/>
      <c r="AL73" s="59"/>
      <c r="AM73" s="59"/>
      <c r="AN73" s="59"/>
      <c r="AO73" s="59"/>
      <c r="AP73" s="59"/>
    </row>
    <row r="74" spans="1:44" x14ac:dyDescent="0.2">
      <c r="B74" s="59"/>
      <c r="C74" s="59"/>
      <c r="D74" s="59"/>
      <c r="E74" s="59"/>
      <c r="F74" s="6"/>
      <c r="G74" s="6"/>
      <c r="H74" s="6"/>
      <c r="I74" s="59"/>
      <c r="J74" s="59"/>
      <c r="K74" s="59"/>
      <c r="L74" s="59"/>
      <c r="M74" s="59"/>
      <c r="N74" s="59"/>
      <c r="O74" s="59"/>
      <c r="P74" s="59"/>
      <c r="Q74" s="59"/>
      <c r="R74" s="59"/>
      <c r="S74" s="59"/>
      <c r="T74" s="59"/>
      <c r="U74" s="59"/>
      <c r="V74" s="59"/>
      <c r="W74" s="59"/>
      <c r="X74" s="59"/>
      <c r="Y74" s="59"/>
      <c r="Z74" s="59"/>
      <c r="AA74" s="59"/>
      <c r="AB74" s="59"/>
      <c r="AC74" s="59"/>
      <c r="AD74" s="59"/>
      <c r="AE74" s="59"/>
      <c r="AF74" s="59"/>
      <c r="AG74" s="59"/>
      <c r="AH74" s="59"/>
      <c r="AI74" s="59"/>
      <c r="AJ74" s="59"/>
      <c r="AK74" s="59"/>
      <c r="AL74" s="59"/>
      <c r="AM74" s="59"/>
      <c r="AN74" s="59"/>
      <c r="AO74" s="59"/>
      <c r="AP74" s="59"/>
    </row>
    <row r="75" spans="1:44" x14ac:dyDescent="0.2">
      <c r="B75" s="59"/>
      <c r="C75" s="59"/>
      <c r="D75" s="59"/>
      <c r="E75" s="59"/>
      <c r="F75" s="6"/>
      <c r="G75" s="6"/>
      <c r="H75" s="6"/>
      <c r="I75" s="59"/>
      <c r="J75" s="59"/>
      <c r="K75" s="59"/>
      <c r="L75" s="59"/>
      <c r="M75" s="59"/>
      <c r="N75" s="59"/>
      <c r="O75" s="59"/>
      <c r="P75" s="59"/>
      <c r="Q75" s="59"/>
      <c r="R75" s="59"/>
      <c r="S75" s="59"/>
      <c r="T75" s="59"/>
      <c r="U75" s="59"/>
      <c r="V75" s="59"/>
      <c r="W75" s="59"/>
      <c r="X75" s="59"/>
      <c r="Y75" s="59"/>
      <c r="Z75" s="59"/>
      <c r="AA75" s="59"/>
      <c r="AB75" s="59"/>
      <c r="AC75" s="59"/>
      <c r="AD75" s="59"/>
      <c r="AE75" s="59"/>
      <c r="AF75" s="59"/>
      <c r="AG75" s="59"/>
      <c r="AH75" s="59"/>
      <c r="AI75" s="59"/>
      <c r="AJ75" s="59"/>
      <c r="AK75" s="59"/>
      <c r="AL75" s="59"/>
      <c r="AM75" s="59"/>
      <c r="AN75" s="59"/>
      <c r="AO75" s="59"/>
      <c r="AP75" s="59"/>
    </row>
    <row r="76" spans="1:44" x14ac:dyDescent="0.2">
      <c r="B76" s="59"/>
      <c r="C76" s="59"/>
      <c r="D76" s="59"/>
      <c r="E76" s="59"/>
      <c r="F76" s="6"/>
      <c r="G76" s="6"/>
      <c r="H76" s="6"/>
      <c r="I76" s="59"/>
      <c r="J76" s="59"/>
      <c r="K76" s="59"/>
      <c r="L76" s="59"/>
      <c r="M76" s="59"/>
      <c r="N76" s="59"/>
      <c r="O76" s="59"/>
      <c r="P76" s="59"/>
      <c r="Q76" s="59"/>
      <c r="R76" s="59"/>
      <c r="S76" s="59"/>
      <c r="T76" s="59"/>
      <c r="U76" s="59"/>
      <c r="V76" s="59"/>
      <c r="W76" s="59"/>
      <c r="X76" s="59"/>
      <c r="Y76" s="59"/>
      <c r="Z76" s="59"/>
      <c r="AA76" s="59"/>
      <c r="AB76" s="59"/>
      <c r="AC76" s="59"/>
      <c r="AD76" s="59"/>
      <c r="AE76" s="59"/>
      <c r="AF76" s="59"/>
      <c r="AG76" s="59"/>
      <c r="AH76" s="59"/>
      <c r="AI76" s="59"/>
      <c r="AJ76" s="59"/>
      <c r="AK76" s="59"/>
      <c r="AL76" s="59"/>
      <c r="AM76" s="59"/>
      <c r="AN76" s="59"/>
      <c r="AO76" s="59"/>
      <c r="AP76" s="59"/>
    </row>
  </sheetData>
  <autoFilter ref="A14:JI68">
    <filterColumn colId="29" showButton="0"/>
  </autoFilter>
  <mergeCells count="37">
    <mergeCell ref="AK13:AO13"/>
    <mergeCell ref="AC11:AE11"/>
    <mergeCell ref="AC12:AE12"/>
    <mergeCell ref="F13:G13"/>
    <mergeCell ref="H13:H14"/>
    <mergeCell ref="I13:K13"/>
    <mergeCell ref="L13:O13"/>
    <mergeCell ref="P13:S13"/>
    <mergeCell ref="T13:W13"/>
    <mergeCell ref="X13:AE13"/>
    <mergeCell ref="AG13:AI13"/>
    <mergeCell ref="AD14:AE14"/>
    <mergeCell ref="AF10:AG10"/>
    <mergeCell ref="A13:A14"/>
    <mergeCell ref="B13:B14"/>
    <mergeCell ref="C13:C14"/>
    <mergeCell ref="D13:D14"/>
    <mergeCell ref="E13:E14"/>
    <mergeCell ref="AC10:AE10"/>
    <mergeCell ref="B10:E10"/>
    <mergeCell ref="A2:A6"/>
    <mergeCell ref="B2:AN3"/>
    <mergeCell ref="AO2:AO6"/>
    <mergeCell ref="B4:AN6"/>
    <mergeCell ref="AB9:AE9"/>
    <mergeCell ref="B9:F9"/>
    <mergeCell ref="B33:B41"/>
    <mergeCell ref="C33:C41"/>
    <mergeCell ref="D33:D41"/>
    <mergeCell ref="A15:A32"/>
    <mergeCell ref="A33:A41"/>
    <mergeCell ref="B15:B25"/>
    <mergeCell ref="C15:C25"/>
    <mergeCell ref="D15:D25"/>
    <mergeCell ref="B26:B32"/>
    <mergeCell ref="C26:C32"/>
    <mergeCell ref="D26:D32"/>
  </mergeCells>
  <conditionalFormatting sqref="AA15">
    <cfRule type="colorScale" priority="78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76">
    <cfRule type="colorScale" priority="78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D30:AD35 AD15:AD25 AD42:AD68">
    <cfRule type="colorScale" priority="780">
      <colorScale>
        <cfvo type="formula" val="I"/>
        <cfvo type="formula" val="II"/>
        <cfvo type="formula" val="III"/>
        <color rgb="FFF8696B"/>
        <color rgb="FFFFEB84"/>
        <color rgb="FF63BE7B"/>
      </colorScale>
    </cfRule>
    <cfRule type="colorScale" priority="781">
      <colorScale>
        <cfvo type="num" val="&quot;I&quot;"/>
        <cfvo type="num" val="&quot;II&quot;"/>
        <cfvo type="num" val="&quot;III&quot;"/>
        <color rgb="FFF8696B"/>
        <color rgb="FFFFEB84"/>
        <color rgb="FF63BE7B"/>
      </colorScale>
    </cfRule>
    <cfRule type="colorScale" priority="782">
      <colorScale>
        <cfvo type="num" val="&quot;I&quot;"/>
        <cfvo type="num" val="&quot;II&quot;"/>
        <cfvo type="num" val="&quot;III&quot;"/>
        <color rgb="FFF8696B"/>
        <color rgb="FFFFEB84"/>
        <color rgb="FF63BE7B"/>
      </colorScale>
    </cfRule>
    <cfRule type="colorScale" priority="783">
      <colorScale>
        <cfvo type="formula" val="$AB$10"/>
        <cfvo type="formula" val="$AB$11"/>
        <cfvo type="formula" val="$AB$12"/>
        <color rgb="FFF8696B"/>
        <color rgb="FFFFEB84"/>
        <color rgb="FF63BE7B"/>
      </colorScale>
    </cfRule>
    <cfRule type="colorScale" priority="784">
      <colorScale>
        <cfvo type="num" val="$AB$10"/>
        <cfvo type="num" val="$AB$11"/>
        <cfvo type="num" val="$AB$12"/>
        <color rgb="FFF8696B"/>
        <color rgb="FFFFEB84"/>
        <color rgb="FF63BE7B"/>
      </colorScale>
    </cfRule>
  </conditionalFormatting>
  <conditionalFormatting sqref="AD30:AD35 AD15:AD25 AD42:AD68">
    <cfRule type="cellIs" dxfId="80" priority="775" operator="equal">
      <formula>"IV"</formula>
    </cfRule>
    <cfRule type="cellIs" dxfId="79" priority="776" operator="equal">
      <formula>"III"</formula>
    </cfRule>
    <cfRule type="cellIs" dxfId="78" priority="777" operator="equal">
      <formula>"II"</formula>
    </cfRule>
    <cfRule type="cellIs" dxfId="77" priority="778" operator="equal">
      <formula>"I"</formula>
    </cfRule>
    <cfRule type="cellIs" dxfId="76" priority="779" operator="equal">
      <formula>"I"</formula>
    </cfRule>
  </conditionalFormatting>
  <conditionalFormatting sqref="AA30:AA35 AA15:AA25 AA42:AA68">
    <cfRule type="cellIs" dxfId="75" priority="771" operator="equal">
      <formula>"MUY ALTO"</formula>
    </cfRule>
    <cfRule type="cellIs" dxfId="74" priority="772" operator="equal">
      <formula>"BAJO"</formula>
    </cfRule>
    <cfRule type="cellIs" dxfId="73" priority="773" operator="equal">
      <formula>"MEDIO"</formula>
    </cfRule>
    <cfRule type="cellIs" dxfId="72" priority="774" operator="equal">
      <formula>"ALTO"</formula>
    </cfRule>
  </conditionalFormatting>
  <conditionalFormatting sqref="AD27:AD29">
    <cfRule type="colorScale" priority="400">
      <colorScale>
        <cfvo type="formula" val="I"/>
        <cfvo type="formula" val="II"/>
        <cfvo type="formula" val="III"/>
        <color rgb="FFF8696B"/>
        <color rgb="FFFFEB84"/>
        <color rgb="FF63BE7B"/>
      </colorScale>
    </cfRule>
    <cfRule type="colorScale" priority="401">
      <colorScale>
        <cfvo type="num" val="&quot;I&quot;"/>
        <cfvo type="num" val="&quot;II&quot;"/>
        <cfvo type="num" val="&quot;III&quot;"/>
        <color rgb="FFF8696B"/>
        <color rgb="FFFFEB84"/>
        <color rgb="FF63BE7B"/>
      </colorScale>
    </cfRule>
    <cfRule type="colorScale" priority="402">
      <colorScale>
        <cfvo type="num" val="&quot;I&quot;"/>
        <cfvo type="num" val="&quot;II&quot;"/>
        <cfvo type="num" val="&quot;III&quot;"/>
        <color rgb="FFF8696B"/>
        <color rgb="FFFFEB84"/>
        <color rgb="FF63BE7B"/>
      </colorScale>
    </cfRule>
    <cfRule type="colorScale" priority="403">
      <colorScale>
        <cfvo type="formula" val="$AC$10"/>
        <cfvo type="formula" val="$AC$11"/>
        <cfvo type="formula" val="$AC$12"/>
        <color rgb="FFF8696B"/>
        <color rgb="FFFFEB84"/>
        <color rgb="FF63BE7B"/>
      </colorScale>
    </cfRule>
    <cfRule type="colorScale" priority="404">
      <colorScale>
        <cfvo type="num" val="$AC$10"/>
        <cfvo type="num" val="$AC$11"/>
        <cfvo type="num" val="$AC$12"/>
        <color rgb="FFF8696B"/>
        <color rgb="FFFFEB84"/>
        <color rgb="FF63BE7B"/>
      </colorScale>
    </cfRule>
  </conditionalFormatting>
  <conditionalFormatting sqref="AD27:AD29">
    <cfRule type="cellIs" dxfId="71" priority="395" operator="equal">
      <formula>"IV"</formula>
    </cfRule>
    <cfRule type="cellIs" dxfId="70" priority="396" operator="equal">
      <formula>"III"</formula>
    </cfRule>
    <cfRule type="cellIs" dxfId="69" priority="397" operator="equal">
      <formula>"II"</formula>
    </cfRule>
    <cfRule type="cellIs" dxfId="68" priority="398" operator="equal">
      <formula>"I"</formula>
    </cfRule>
    <cfRule type="cellIs" dxfId="67" priority="399" operator="equal">
      <formula>"I"</formula>
    </cfRule>
  </conditionalFormatting>
  <conditionalFormatting sqref="AA27:AA29">
    <cfRule type="cellIs" dxfId="66" priority="391" operator="equal">
      <formula>"MUY ALTO"</formula>
    </cfRule>
    <cfRule type="cellIs" dxfId="65" priority="392" operator="equal">
      <formula>"BAJO"</formula>
    </cfRule>
    <cfRule type="cellIs" dxfId="64" priority="393" operator="equal">
      <formula>"MEDIO"</formula>
    </cfRule>
    <cfRule type="cellIs" dxfId="63" priority="394" operator="equal">
      <formula>"ALTO"</formula>
    </cfRule>
  </conditionalFormatting>
  <conditionalFormatting sqref="AA27:AA29">
    <cfRule type="colorScale" priority="40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D26">
    <cfRule type="colorScale" priority="280">
      <colorScale>
        <cfvo type="formula" val="I"/>
        <cfvo type="formula" val="II"/>
        <cfvo type="formula" val="III"/>
        <color rgb="FFF8696B"/>
        <color rgb="FFFFEB84"/>
        <color rgb="FF63BE7B"/>
      </colorScale>
    </cfRule>
    <cfRule type="colorScale" priority="281">
      <colorScale>
        <cfvo type="num" val="&quot;I&quot;"/>
        <cfvo type="num" val="&quot;II&quot;"/>
        <cfvo type="num" val="&quot;III&quot;"/>
        <color rgb="FFF8696B"/>
        <color rgb="FFFFEB84"/>
        <color rgb="FF63BE7B"/>
      </colorScale>
    </cfRule>
    <cfRule type="colorScale" priority="282">
      <colorScale>
        <cfvo type="num" val="&quot;I&quot;"/>
        <cfvo type="num" val="&quot;II&quot;"/>
        <cfvo type="num" val="&quot;III&quot;"/>
        <color rgb="FFF8696B"/>
        <color rgb="FFFFEB84"/>
        <color rgb="FF63BE7B"/>
      </colorScale>
    </cfRule>
    <cfRule type="colorScale" priority="283">
      <colorScale>
        <cfvo type="formula" val="$AB$10"/>
        <cfvo type="formula" val="$AB$11"/>
        <cfvo type="formula" val="$AB$12"/>
        <color rgb="FFF8696B"/>
        <color rgb="FFFFEB84"/>
        <color rgb="FF63BE7B"/>
      </colorScale>
    </cfRule>
    <cfRule type="colorScale" priority="284">
      <colorScale>
        <cfvo type="num" val="$AB$10"/>
        <cfvo type="num" val="$AB$11"/>
        <cfvo type="num" val="$AB$12"/>
        <color rgb="FFF8696B"/>
        <color rgb="FFFFEB84"/>
        <color rgb="FF63BE7B"/>
      </colorScale>
    </cfRule>
  </conditionalFormatting>
  <conditionalFormatting sqref="AD26">
    <cfRule type="cellIs" dxfId="62" priority="275" operator="equal">
      <formula>"IV"</formula>
    </cfRule>
    <cfRule type="cellIs" dxfId="61" priority="276" operator="equal">
      <formula>"III"</formula>
    </cfRule>
    <cfRule type="cellIs" dxfId="60" priority="277" operator="equal">
      <formula>"II"</formula>
    </cfRule>
    <cfRule type="cellIs" dxfId="59" priority="278" operator="equal">
      <formula>"I"</formula>
    </cfRule>
    <cfRule type="cellIs" dxfId="58" priority="279" operator="equal">
      <formula>"I"</formula>
    </cfRule>
  </conditionalFormatting>
  <conditionalFormatting sqref="AA26">
    <cfRule type="cellIs" dxfId="57" priority="271" operator="equal">
      <formula>"MUY ALTO"</formula>
    </cfRule>
    <cfRule type="cellIs" dxfId="56" priority="272" operator="equal">
      <formula>"BAJO"</formula>
    </cfRule>
    <cfRule type="cellIs" dxfId="55" priority="273" operator="equal">
      <formula>"MEDIO"</formula>
    </cfRule>
    <cfRule type="cellIs" dxfId="54" priority="274" operator="equal">
      <formula>"ALTO"</formula>
    </cfRule>
  </conditionalFormatting>
  <conditionalFormatting sqref="AA26">
    <cfRule type="colorScale" priority="28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D36">
    <cfRule type="colorScale" priority="265">
      <colorScale>
        <cfvo type="formula" val="I"/>
        <cfvo type="formula" val="II"/>
        <cfvo type="formula" val="III"/>
        <color rgb="FFF8696B"/>
        <color rgb="FFFFEB84"/>
        <color rgb="FF63BE7B"/>
      </colorScale>
    </cfRule>
    <cfRule type="colorScale" priority="266">
      <colorScale>
        <cfvo type="num" val="&quot;I&quot;"/>
        <cfvo type="num" val="&quot;II&quot;"/>
        <cfvo type="num" val="&quot;III&quot;"/>
        <color rgb="FFF8696B"/>
        <color rgb="FFFFEB84"/>
        <color rgb="FF63BE7B"/>
      </colorScale>
    </cfRule>
    <cfRule type="colorScale" priority="267">
      <colorScale>
        <cfvo type="num" val="&quot;I&quot;"/>
        <cfvo type="num" val="&quot;II&quot;"/>
        <cfvo type="num" val="&quot;III&quot;"/>
        <color rgb="FFF8696B"/>
        <color rgb="FFFFEB84"/>
        <color rgb="FF63BE7B"/>
      </colorScale>
    </cfRule>
    <cfRule type="colorScale" priority="268">
      <colorScale>
        <cfvo type="formula" val="$AC$10"/>
        <cfvo type="formula" val="$AC$11"/>
        <cfvo type="formula" val="$AC$12"/>
        <color rgb="FFF8696B"/>
        <color rgb="FFFFEB84"/>
        <color rgb="FF63BE7B"/>
      </colorScale>
    </cfRule>
    <cfRule type="colorScale" priority="269">
      <colorScale>
        <cfvo type="num" val="$AC$10"/>
        <cfvo type="num" val="$AC$11"/>
        <cfvo type="num" val="$AC$12"/>
        <color rgb="FFF8696B"/>
        <color rgb="FFFFEB84"/>
        <color rgb="FF63BE7B"/>
      </colorScale>
    </cfRule>
  </conditionalFormatting>
  <conditionalFormatting sqref="AD36">
    <cfRule type="cellIs" dxfId="53" priority="260" operator="equal">
      <formula>"IV"</formula>
    </cfRule>
    <cfRule type="cellIs" dxfId="52" priority="261" operator="equal">
      <formula>"III"</formula>
    </cfRule>
    <cfRule type="cellIs" dxfId="51" priority="262" operator="equal">
      <formula>"II"</formula>
    </cfRule>
    <cfRule type="cellIs" dxfId="50" priority="263" operator="equal">
      <formula>"I"</formula>
    </cfRule>
    <cfRule type="cellIs" dxfId="49" priority="264" operator="equal">
      <formula>"I"</formula>
    </cfRule>
  </conditionalFormatting>
  <conditionalFormatting sqref="AA36">
    <cfRule type="cellIs" dxfId="48" priority="256" operator="equal">
      <formula>"MUY ALTO"</formula>
    </cfRule>
    <cfRule type="cellIs" dxfId="47" priority="257" operator="equal">
      <formula>"BAJO"</formula>
    </cfRule>
    <cfRule type="cellIs" dxfId="46" priority="258" operator="equal">
      <formula>"MEDIO"</formula>
    </cfRule>
    <cfRule type="cellIs" dxfId="45" priority="259" operator="equal">
      <formula>"ALTO"</formula>
    </cfRule>
  </conditionalFormatting>
  <conditionalFormatting sqref="AA36">
    <cfRule type="colorScale" priority="27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D40">
    <cfRule type="colorScale" priority="250">
      <colorScale>
        <cfvo type="formula" val="I"/>
        <cfvo type="formula" val="II"/>
        <cfvo type="formula" val="III"/>
        <color rgb="FFF8696B"/>
        <color rgb="FFFFEB84"/>
        <color rgb="FF63BE7B"/>
      </colorScale>
    </cfRule>
    <cfRule type="colorScale" priority="251">
      <colorScale>
        <cfvo type="num" val="&quot;I&quot;"/>
        <cfvo type="num" val="&quot;II&quot;"/>
        <cfvo type="num" val="&quot;III&quot;"/>
        <color rgb="FFF8696B"/>
        <color rgb="FFFFEB84"/>
        <color rgb="FF63BE7B"/>
      </colorScale>
    </cfRule>
    <cfRule type="colorScale" priority="252">
      <colorScale>
        <cfvo type="num" val="&quot;I&quot;"/>
        <cfvo type="num" val="&quot;II&quot;"/>
        <cfvo type="num" val="&quot;III&quot;"/>
        <color rgb="FFF8696B"/>
        <color rgb="FFFFEB84"/>
        <color rgb="FF63BE7B"/>
      </colorScale>
    </cfRule>
    <cfRule type="colorScale" priority="253">
      <colorScale>
        <cfvo type="formula" val="$AB$10"/>
        <cfvo type="formula" val="$AB$11"/>
        <cfvo type="formula" val="$AB$12"/>
        <color rgb="FFF8696B"/>
        <color rgb="FFFFEB84"/>
        <color rgb="FF63BE7B"/>
      </colorScale>
    </cfRule>
    <cfRule type="colorScale" priority="254">
      <colorScale>
        <cfvo type="num" val="$AB$10"/>
        <cfvo type="num" val="$AB$11"/>
        <cfvo type="num" val="$AB$12"/>
        <color rgb="FFF8696B"/>
        <color rgb="FFFFEB84"/>
        <color rgb="FF63BE7B"/>
      </colorScale>
    </cfRule>
  </conditionalFormatting>
  <conditionalFormatting sqref="AD40">
    <cfRule type="cellIs" dxfId="44" priority="245" operator="equal">
      <formula>"IV"</formula>
    </cfRule>
    <cfRule type="cellIs" dxfId="43" priority="246" operator="equal">
      <formula>"III"</formula>
    </cfRule>
    <cfRule type="cellIs" dxfId="42" priority="247" operator="equal">
      <formula>"II"</formula>
    </cfRule>
    <cfRule type="cellIs" dxfId="41" priority="248" operator="equal">
      <formula>"I"</formula>
    </cfRule>
    <cfRule type="cellIs" dxfId="40" priority="249" operator="equal">
      <formula>"I"</formula>
    </cfRule>
  </conditionalFormatting>
  <conditionalFormatting sqref="AA40">
    <cfRule type="cellIs" dxfId="39" priority="241" operator="equal">
      <formula>"MUY ALTO"</formula>
    </cfRule>
    <cfRule type="cellIs" dxfId="38" priority="242" operator="equal">
      <formula>"BAJO"</formula>
    </cfRule>
    <cfRule type="cellIs" dxfId="37" priority="243" operator="equal">
      <formula>"MEDIO"</formula>
    </cfRule>
    <cfRule type="cellIs" dxfId="36" priority="244" operator="equal">
      <formula>"ALTO"</formula>
    </cfRule>
  </conditionalFormatting>
  <conditionalFormatting sqref="AA40">
    <cfRule type="colorScale" priority="25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D37">
    <cfRule type="colorScale" priority="235">
      <colorScale>
        <cfvo type="formula" val="I"/>
        <cfvo type="formula" val="II"/>
        <cfvo type="formula" val="III"/>
        <color rgb="FFF8696B"/>
        <color rgb="FFFFEB84"/>
        <color rgb="FF63BE7B"/>
      </colorScale>
    </cfRule>
    <cfRule type="colorScale" priority="236">
      <colorScale>
        <cfvo type="num" val="&quot;I&quot;"/>
        <cfvo type="num" val="&quot;II&quot;"/>
        <cfvo type="num" val="&quot;III&quot;"/>
        <color rgb="FFF8696B"/>
        <color rgb="FFFFEB84"/>
        <color rgb="FF63BE7B"/>
      </colorScale>
    </cfRule>
    <cfRule type="colorScale" priority="237">
      <colorScale>
        <cfvo type="num" val="&quot;I&quot;"/>
        <cfvo type="num" val="&quot;II&quot;"/>
        <cfvo type="num" val="&quot;III&quot;"/>
        <color rgb="FFF8696B"/>
        <color rgb="FFFFEB84"/>
        <color rgb="FF63BE7B"/>
      </colorScale>
    </cfRule>
    <cfRule type="colorScale" priority="238">
      <colorScale>
        <cfvo type="formula" val="$AB$10"/>
        <cfvo type="formula" val="$AB$11"/>
        <cfvo type="formula" val="$AB$12"/>
        <color rgb="FFF8696B"/>
        <color rgb="FFFFEB84"/>
        <color rgb="FF63BE7B"/>
      </colorScale>
    </cfRule>
    <cfRule type="colorScale" priority="239">
      <colorScale>
        <cfvo type="num" val="$AB$10"/>
        <cfvo type="num" val="$AB$11"/>
        <cfvo type="num" val="$AB$12"/>
        <color rgb="FFF8696B"/>
        <color rgb="FFFFEB84"/>
        <color rgb="FF63BE7B"/>
      </colorScale>
    </cfRule>
  </conditionalFormatting>
  <conditionalFormatting sqref="AD37">
    <cfRule type="cellIs" dxfId="35" priority="230" operator="equal">
      <formula>"IV"</formula>
    </cfRule>
    <cfRule type="cellIs" dxfId="34" priority="231" operator="equal">
      <formula>"III"</formula>
    </cfRule>
    <cfRule type="cellIs" dxfId="33" priority="232" operator="equal">
      <formula>"II"</formula>
    </cfRule>
    <cfRule type="cellIs" dxfId="32" priority="233" operator="equal">
      <formula>"I"</formula>
    </cfRule>
    <cfRule type="cellIs" dxfId="31" priority="234" operator="equal">
      <formula>"I"</formula>
    </cfRule>
  </conditionalFormatting>
  <conditionalFormatting sqref="AA37">
    <cfRule type="cellIs" dxfId="30" priority="226" operator="equal">
      <formula>"MUY ALTO"</formula>
    </cfRule>
    <cfRule type="cellIs" dxfId="29" priority="227" operator="equal">
      <formula>"BAJO"</formula>
    </cfRule>
    <cfRule type="cellIs" dxfId="28" priority="228" operator="equal">
      <formula>"MEDIO"</formula>
    </cfRule>
    <cfRule type="cellIs" dxfId="27" priority="229" operator="equal">
      <formula>"ALTO"</formula>
    </cfRule>
  </conditionalFormatting>
  <conditionalFormatting sqref="AA37">
    <cfRule type="colorScale" priority="24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D39">
    <cfRule type="colorScale" priority="220">
      <colorScale>
        <cfvo type="formula" val="I"/>
        <cfvo type="formula" val="II"/>
        <cfvo type="formula" val="III"/>
        <color rgb="FFF8696B"/>
        <color rgb="FFFFEB84"/>
        <color rgb="FF63BE7B"/>
      </colorScale>
    </cfRule>
    <cfRule type="colorScale" priority="221">
      <colorScale>
        <cfvo type="num" val="&quot;I&quot;"/>
        <cfvo type="num" val="&quot;II&quot;"/>
        <cfvo type="num" val="&quot;III&quot;"/>
        <color rgb="FFF8696B"/>
        <color rgb="FFFFEB84"/>
        <color rgb="FF63BE7B"/>
      </colorScale>
    </cfRule>
    <cfRule type="colorScale" priority="222">
      <colorScale>
        <cfvo type="num" val="&quot;I&quot;"/>
        <cfvo type="num" val="&quot;II&quot;"/>
        <cfvo type="num" val="&quot;III&quot;"/>
        <color rgb="FFF8696B"/>
        <color rgb="FFFFEB84"/>
        <color rgb="FF63BE7B"/>
      </colorScale>
    </cfRule>
    <cfRule type="colorScale" priority="223">
      <colorScale>
        <cfvo type="formula" val="$AB$10"/>
        <cfvo type="formula" val="$AB$11"/>
        <cfvo type="formula" val="$AB$12"/>
        <color rgb="FFF8696B"/>
        <color rgb="FFFFEB84"/>
        <color rgb="FF63BE7B"/>
      </colorScale>
    </cfRule>
    <cfRule type="colorScale" priority="224">
      <colorScale>
        <cfvo type="num" val="$AB$10"/>
        <cfvo type="num" val="$AB$11"/>
        <cfvo type="num" val="$AB$12"/>
        <color rgb="FFF8696B"/>
        <color rgb="FFFFEB84"/>
        <color rgb="FF63BE7B"/>
      </colorScale>
    </cfRule>
  </conditionalFormatting>
  <conditionalFormatting sqref="AD39">
    <cfRule type="cellIs" dxfId="26" priority="215" operator="equal">
      <formula>"IV"</formula>
    </cfRule>
    <cfRule type="cellIs" dxfId="25" priority="216" operator="equal">
      <formula>"III"</formula>
    </cfRule>
    <cfRule type="cellIs" dxfId="24" priority="217" operator="equal">
      <formula>"II"</formula>
    </cfRule>
    <cfRule type="cellIs" dxfId="23" priority="218" operator="equal">
      <formula>"I"</formula>
    </cfRule>
    <cfRule type="cellIs" dxfId="22" priority="219" operator="equal">
      <formula>"I"</formula>
    </cfRule>
  </conditionalFormatting>
  <conditionalFormatting sqref="AA39">
    <cfRule type="cellIs" dxfId="21" priority="211" operator="equal">
      <formula>"MUY ALTO"</formula>
    </cfRule>
    <cfRule type="cellIs" dxfId="20" priority="212" operator="equal">
      <formula>"BAJO"</formula>
    </cfRule>
    <cfRule type="cellIs" dxfId="19" priority="213" operator="equal">
      <formula>"MEDIO"</formula>
    </cfRule>
    <cfRule type="cellIs" dxfId="18" priority="214" operator="equal">
      <formula>"ALTO"</formula>
    </cfRule>
  </conditionalFormatting>
  <conditionalFormatting sqref="AA39">
    <cfRule type="colorScale" priority="22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D41">
    <cfRule type="colorScale" priority="205">
      <colorScale>
        <cfvo type="formula" val="I"/>
        <cfvo type="formula" val="II"/>
        <cfvo type="formula" val="III"/>
        <color rgb="FFF8696B"/>
        <color rgb="FFFFEB84"/>
        <color rgb="FF63BE7B"/>
      </colorScale>
    </cfRule>
    <cfRule type="colorScale" priority="206">
      <colorScale>
        <cfvo type="num" val="&quot;I&quot;"/>
        <cfvo type="num" val="&quot;II&quot;"/>
        <cfvo type="num" val="&quot;III&quot;"/>
        <color rgb="FFF8696B"/>
        <color rgb="FFFFEB84"/>
        <color rgb="FF63BE7B"/>
      </colorScale>
    </cfRule>
    <cfRule type="colorScale" priority="207">
      <colorScale>
        <cfvo type="num" val="&quot;I&quot;"/>
        <cfvo type="num" val="&quot;II&quot;"/>
        <cfvo type="num" val="&quot;III&quot;"/>
        <color rgb="FFF8696B"/>
        <color rgb="FFFFEB84"/>
        <color rgb="FF63BE7B"/>
      </colorScale>
    </cfRule>
    <cfRule type="colorScale" priority="208">
      <colorScale>
        <cfvo type="formula" val="$AB$10"/>
        <cfvo type="formula" val="$AB$11"/>
        <cfvo type="formula" val="$AB$12"/>
        <color rgb="FFF8696B"/>
        <color rgb="FFFFEB84"/>
        <color rgb="FF63BE7B"/>
      </colorScale>
    </cfRule>
    <cfRule type="colorScale" priority="209">
      <colorScale>
        <cfvo type="num" val="$AB$10"/>
        <cfvo type="num" val="$AB$11"/>
        <cfvo type="num" val="$AB$12"/>
        <color rgb="FFF8696B"/>
        <color rgb="FFFFEB84"/>
        <color rgb="FF63BE7B"/>
      </colorScale>
    </cfRule>
  </conditionalFormatting>
  <conditionalFormatting sqref="AD41">
    <cfRule type="cellIs" dxfId="17" priority="200" operator="equal">
      <formula>"IV"</formula>
    </cfRule>
    <cfRule type="cellIs" dxfId="16" priority="201" operator="equal">
      <formula>"III"</formula>
    </cfRule>
    <cfRule type="cellIs" dxfId="15" priority="202" operator="equal">
      <formula>"II"</formula>
    </cfRule>
    <cfRule type="cellIs" dxfId="14" priority="203" operator="equal">
      <formula>"I"</formula>
    </cfRule>
    <cfRule type="cellIs" dxfId="13" priority="204" operator="equal">
      <formula>"I"</formula>
    </cfRule>
  </conditionalFormatting>
  <conditionalFormatting sqref="AA41">
    <cfRule type="cellIs" dxfId="12" priority="196" operator="equal">
      <formula>"MUY ALTO"</formula>
    </cfRule>
    <cfRule type="cellIs" dxfId="11" priority="197" operator="equal">
      <formula>"BAJO"</formula>
    </cfRule>
    <cfRule type="cellIs" dxfId="10" priority="198" operator="equal">
      <formula>"MEDIO"</formula>
    </cfRule>
    <cfRule type="cellIs" dxfId="9" priority="199" operator="equal">
      <formula>"ALTO"</formula>
    </cfRule>
  </conditionalFormatting>
  <conditionalFormatting sqref="AA41">
    <cfRule type="colorScale" priority="21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D38">
    <cfRule type="colorScale" priority="175">
      <colorScale>
        <cfvo type="formula" val="I"/>
        <cfvo type="formula" val="II"/>
        <cfvo type="formula" val="III"/>
        <color rgb="FFF8696B"/>
        <color rgb="FFFFEB84"/>
        <color rgb="FF63BE7B"/>
      </colorScale>
    </cfRule>
    <cfRule type="colorScale" priority="176">
      <colorScale>
        <cfvo type="num" val="&quot;I&quot;"/>
        <cfvo type="num" val="&quot;II&quot;"/>
        <cfvo type="num" val="&quot;III&quot;"/>
        <color rgb="FFF8696B"/>
        <color rgb="FFFFEB84"/>
        <color rgb="FF63BE7B"/>
      </colorScale>
    </cfRule>
    <cfRule type="colorScale" priority="177">
      <colorScale>
        <cfvo type="num" val="&quot;I&quot;"/>
        <cfvo type="num" val="&quot;II&quot;"/>
        <cfvo type="num" val="&quot;III&quot;"/>
        <color rgb="FFF8696B"/>
        <color rgb="FFFFEB84"/>
        <color rgb="FF63BE7B"/>
      </colorScale>
    </cfRule>
    <cfRule type="colorScale" priority="178">
      <colorScale>
        <cfvo type="formula" val="$AB$10"/>
        <cfvo type="formula" val="$AB$11"/>
        <cfvo type="formula" val="$AB$12"/>
        <color rgb="FFF8696B"/>
        <color rgb="FFFFEB84"/>
        <color rgb="FF63BE7B"/>
      </colorScale>
    </cfRule>
    <cfRule type="colorScale" priority="179">
      <colorScale>
        <cfvo type="num" val="$AB$10"/>
        <cfvo type="num" val="$AB$11"/>
        <cfvo type="num" val="$AB$12"/>
        <color rgb="FFF8696B"/>
        <color rgb="FFFFEB84"/>
        <color rgb="FF63BE7B"/>
      </colorScale>
    </cfRule>
  </conditionalFormatting>
  <conditionalFormatting sqref="AD38">
    <cfRule type="cellIs" dxfId="8" priority="170" operator="equal">
      <formula>"IV"</formula>
    </cfRule>
    <cfRule type="cellIs" dxfId="7" priority="171" operator="equal">
      <formula>"III"</formula>
    </cfRule>
    <cfRule type="cellIs" dxfId="6" priority="172" operator="equal">
      <formula>"II"</formula>
    </cfRule>
    <cfRule type="cellIs" dxfId="5" priority="173" operator="equal">
      <formula>"I"</formula>
    </cfRule>
    <cfRule type="cellIs" dxfId="4" priority="174" operator="equal">
      <formula>"I"</formula>
    </cfRule>
  </conditionalFormatting>
  <conditionalFormatting sqref="AA38">
    <cfRule type="cellIs" dxfId="3" priority="166" operator="equal">
      <formula>"MUY ALTO"</formula>
    </cfRule>
    <cfRule type="cellIs" dxfId="2" priority="167" operator="equal">
      <formula>"BAJO"</formula>
    </cfRule>
    <cfRule type="cellIs" dxfId="1" priority="168" operator="equal">
      <formula>"MEDIO"</formula>
    </cfRule>
    <cfRule type="cellIs" dxfId="0" priority="169" operator="equal">
      <formula>"ALTO"</formula>
    </cfRule>
  </conditionalFormatting>
  <conditionalFormatting sqref="AA38">
    <cfRule type="colorScale" priority="18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AA42:AA68 AA30:AA35 AA16:AA25">
    <cfRule type="colorScale" priority="95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orizontalCentered="1"/>
  <pageMargins left="0.39370078740157483" right="0.39370078740157483" top="0.59055118110236227" bottom="1" header="0.31496062992125984" footer="0"/>
  <pageSetup paperSize="14" scale="20" fitToHeight="60" orientation="landscape" r:id="rId1"/>
  <headerFooter alignWithMargins="0">
    <oddFooter>&amp;L&amp;8DIVISIÓN DE PYMES 18/06/2003&amp;R&amp;8F2356-DPYMVERSIÓN 01  PÁG.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2:I34"/>
  <sheetViews>
    <sheetView showGridLines="0" view="pageBreakPreview" zoomScale="70" zoomScaleNormal="90" zoomScaleSheetLayoutView="70" workbookViewId="0">
      <selection activeCell="H12" sqref="H12:H14"/>
    </sheetView>
  </sheetViews>
  <sheetFormatPr baseColWidth="10" defaultRowHeight="12.75" x14ac:dyDescent="0.2"/>
  <cols>
    <col min="1" max="1" width="3.42578125" style="66" customWidth="1"/>
    <col min="2" max="2" width="4" style="66" customWidth="1"/>
    <col min="3" max="3" width="15.28515625" style="66" customWidth="1"/>
    <col min="4" max="4" width="17.140625" style="66" customWidth="1"/>
    <col min="5" max="5" width="20.5703125" style="66" customWidth="1"/>
    <col min="6" max="6" width="32.85546875" style="66" customWidth="1"/>
    <col min="7" max="7" width="26.42578125" style="66" customWidth="1"/>
    <col min="8" max="8" width="28.85546875" style="66" customWidth="1"/>
    <col min="9" max="9" width="20.140625" style="66" customWidth="1"/>
    <col min="10" max="10" width="4.85546875" style="66" customWidth="1"/>
    <col min="11" max="16384" width="11.42578125" style="66"/>
  </cols>
  <sheetData>
    <row r="2" spans="2:9" ht="21" customHeight="1" thickBot="1" x14ac:dyDescent="0.25"/>
    <row r="3" spans="2:9" x14ac:dyDescent="0.2">
      <c r="B3" s="132"/>
      <c r="C3" s="133"/>
      <c r="D3" s="138" t="s">
        <v>68</v>
      </c>
      <c r="E3" s="139"/>
      <c r="F3" s="139"/>
      <c r="G3" s="139"/>
      <c r="H3" s="140"/>
      <c r="I3" s="147"/>
    </row>
    <row r="4" spans="2:9" x14ac:dyDescent="0.2">
      <c r="B4" s="134"/>
      <c r="C4" s="135"/>
      <c r="D4" s="141"/>
      <c r="E4" s="142"/>
      <c r="F4" s="142"/>
      <c r="G4" s="142"/>
      <c r="H4" s="143"/>
      <c r="I4" s="148"/>
    </row>
    <row r="5" spans="2:9" x14ac:dyDescent="0.2">
      <c r="B5" s="134"/>
      <c r="C5" s="135"/>
      <c r="D5" s="141"/>
      <c r="E5" s="142"/>
      <c r="F5" s="142"/>
      <c r="G5" s="142"/>
      <c r="H5" s="143"/>
      <c r="I5" s="148"/>
    </row>
    <row r="6" spans="2:9" ht="25.5" customHeight="1" thickBot="1" x14ac:dyDescent="0.25">
      <c r="B6" s="136"/>
      <c r="C6" s="137"/>
      <c r="D6" s="144"/>
      <c r="E6" s="145"/>
      <c r="F6" s="145"/>
      <c r="G6" s="145"/>
      <c r="H6" s="146"/>
      <c r="I6" s="149"/>
    </row>
    <row r="7" spans="2:9" ht="8.25" customHeight="1" thickBot="1" x14ac:dyDescent="0.25"/>
    <row r="8" spans="2:9" ht="27.75" customHeight="1" thickBot="1" x14ac:dyDescent="0.25">
      <c r="B8" s="150" t="s">
        <v>69</v>
      </c>
      <c r="C8" s="151"/>
      <c r="D8" s="151"/>
      <c r="E8" s="151"/>
      <c r="F8" s="151"/>
      <c r="G8" s="151"/>
      <c r="H8" s="151"/>
      <c r="I8" s="152"/>
    </row>
    <row r="9" spans="2:9" ht="24.75" customHeight="1" thickBot="1" x14ac:dyDescent="0.25">
      <c r="B9" s="153" t="s">
        <v>70</v>
      </c>
      <c r="C9" s="154"/>
      <c r="D9" s="154"/>
      <c r="E9" s="154"/>
      <c r="F9" s="154"/>
      <c r="G9" s="154"/>
      <c r="H9" s="154"/>
      <c r="I9" s="155"/>
    </row>
    <row r="10" spans="2:9" ht="17.25" customHeight="1" x14ac:dyDescent="0.2">
      <c r="B10" s="174" t="s">
        <v>71</v>
      </c>
      <c r="C10" s="156" t="s">
        <v>55</v>
      </c>
      <c r="D10" s="162" t="s">
        <v>72</v>
      </c>
      <c r="E10" s="156" t="s">
        <v>73</v>
      </c>
      <c r="F10" s="156" t="s">
        <v>56</v>
      </c>
      <c r="G10" s="156" t="s">
        <v>74</v>
      </c>
      <c r="H10" s="156" t="s">
        <v>54</v>
      </c>
      <c r="I10" s="156" t="s">
        <v>75</v>
      </c>
    </row>
    <row r="11" spans="2:9" ht="20.25" customHeight="1" thickBot="1" x14ac:dyDescent="0.25">
      <c r="B11" s="175"/>
      <c r="C11" s="157"/>
      <c r="D11" s="163"/>
      <c r="E11" s="157"/>
      <c r="F11" s="157"/>
      <c r="G11" s="157"/>
      <c r="H11" s="157"/>
      <c r="I11" s="157"/>
    </row>
    <row r="12" spans="2:9" ht="25.5" customHeight="1" x14ac:dyDescent="0.2">
      <c r="B12" s="175"/>
      <c r="C12" s="158" t="s">
        <v>57</v>
      </c>
      <c r="D12" s="160" t="s">
        <v>76</v>
      </c>
      <c r="E12" s="158" t="s">
        <v>77</v>
      </c>
      <c r="F12" s="158" t="s">
        <v>78</v>
      </c>
      <c r="G12" s="158" t="s">
        <v>79</v>
      </c>
      <c r="H12" s="158" t="s">
        <v>80</v>
      </c>
      <c r="I12" s="158" t="s">
        <v>58</v>
      </c>
    </row>
    <row r="13" spans="2:9" ht="20.25" customHeight="1" x14ac:dyDescent="0.2">
      <c r="B13" s="175"/>
      <c r="C13" s="159"/>
      <c r="D13" s="161"/>
      <c r="E13" s="159"/>
      <c r="F13" s="159"/>
      <c r="G13" s="159"/>
      <c r="H13" s="159"/>
      <c r="I13" s="159"/>
    </row>
    <row r="14" spans="2:9" ht="27.75" customHeight="1" x14ac:dyDescent="0.2">
      <c r="B14" s="175"/>
      <c r="C14" s="159"/>
      <c r="D14" s="161"/>
      <c r="E14" s="159"/>
      <c r="F14" s="159"/>
      <c r="G14" s="159"/>
      <c r="H14" s="159"/>
      <c r="I14" s="159"/>
    </row>
    <row r="15" spans="2:9" ht="28.5" customHeight="1" x14ac:dyDescent="0.2">
      <c r="B15" s="175"/>
      <c r="C15" s="159" t="s">
        <v>59</v>
      </c>
      <c r="D15" s="161" t="s">
        <v>81</v>
      </c>
      <c r="E15" s="159" t="s">
        <v>60</v>
      </c>
      <c r="F15" s="159" t="s">
        <v>82</v>
      </c>
      <c r="G15" s="159" t="s">
        <v>61</v>
      </c>
      <c r="H15" s="159" t="s">
        <v>83</v>
      </c>
      <c r="I15" s="159" t="s">
        <v>62</v>
      </c>
    </row>
    <row r="16" spans="2:9" ht="25.5" customHeight="1" x14ac:dyDescent="0.2">
      <c r="B16" s="175"/>
      <c r="C16" s="159"/>
      <c r="D16" s="161"/>
      <c r="E16" s="159"/>
      <c r="F16" s="159"/>
      <c r="G16" s="159"/>
      <c r="H16" s="159"/>
      <c r="I16" s="159"/>
    </row>
    <row r="17" spans="2:9" ht="19.5" customHeight="1" x14ac:dyDescent="0.2">
      <c r="B17" s="175"/>
      <c r="C17" s="159" t="s">
        <v>63</v>
      </c>
      <c r="D17" s="161" t="s">
        <v>84</v>
      </c>
      <c r="E17" s="159" t="s">
        <v>85</v>
      </c>
      <c r="F17" s="159" t="s">
        <v>86</v>
      </c>
      <c r="G17" s="159" t="s">
        <v>87</v>
      </c>
      <c r="H17" s="159" t="s">
        <v>88</v>
      </c>
      <c r="I17" s="159" t="s">
        <v>64</v>
      </c>
    </row>
    <row r="18" spans="2:9" ht="23.25" customHeight="1" x14ac:dyDescent="0.2">
      <c r="B18" s="175"/>
      <c r="C18" s="159"/>
      <c r="D18" s="161"/>
      <c r="E18" s="159"/>
      <c r="F18" s="159"/>
      <c r="G18" s="159"/>
      <c r="H18" s="159"/>
      <c r="I18" s="159"/>
    </row>
    <row r="19" spans="2:9" ht="22.5" customHeight="1" x14ac:dyDescent="0.2">
      <c r="B19" s="175"/>
      <c r="C19" s="159"/>
      <c r="D19" s="161"/>
      <c r="E19" s="159"/>
      <c r="F19" s="159"/>
      <c r="G19" s="159"/>
      <c r="H19" s="159"/>
      <c r="I19" s="159"/>
    </row>
    <row r="20" spans="2:9" ht="29.25" customHeight="1" x14ac:dyDescent="0.2">
      <c r="B20" s="175"/>
      <c r="C20" s="165" t="s">
        <v>89</v>
      </c>
      <c r="D20" s="161" t="s">
        <v>90</v>
      </c>
      <c r="E20" s="159" t="s">
        <v>91</v>
      </c>
      <c r="F20" s="159" t="s">
        <v>92</v>
      </c>
      <c r="G20" s="159" t="s">
        <v>93</v>
      </c>
      <c r="H20" s="159" t="s">
        <v>94</v>
      </c>
      <c r="I20" s="159" t="s">
        <v>66</v>
      </c>
    </row>
    <row r="21" spans="2:9" x14ac:dyDescent="0.2">
      <c r="B21" s="175"/>
      <c r="C21" s="165"/>
      <c r="D21" s="161"/>
      <c r="E21" s="159"/>
      <c r="F21" s="159"/>
      <c r="G21" s="159"/>
      <c r="H21" s="159"/>
      <c r="I21" s="159"/>
    </row>
    <row r="22" spans="2:9" ht="15.75" customHeight="1" x14ac:dyDescent="0.2">
      <c r="B22" s="175"/>
      <c r="C22" s="165"/>
      <c r="D22" s="161"/>
      <c r="E22" s="159"/>
      <c r="F22" s="159"/>
      <c r="G22" s="159"/>
      <c r="H22" s="159"/>
      <c r="I22" s="159"/>
    </row>
    <row r="23" spans="2:9" ht="27.75" customHeight="1" x14ac:dyDescent="0.2">
      <c r="B23" s="175"/>
      <c r="C23" s="159" t="s">
        <v>65</v>
      </c>
      <c r="D23" s="161" t="s">
        <v>95</v>
      </c>
      <c r="E23" s="159" t="s">
        <v>96</v>
      </c>
      <c r="F23" s="159" t="s">
        <v>97</v>
      </c>
      <c r="G23" s="164"/>
      <c r="H23" s="159" t="s">
        <v>98</v>
      </c>
      <c r="I23" s="159" t="s">
        <v>67</v>
      </c>
    </row>
    <row r="24" spans="2:9" ht="25.5" customHeight="1" x14ac:dyDescent="0.2">
      <c r="B24" s="175"/>
      <c r="C24" s="159"/>
      <c r="D24" s="161"/>
      <c r="E24" s="159"/>
      <c r="F24" s="159"/>
      <c r="G24" s="164"/>
      <c r="H24" s="159"/>
      <c r="I24" s="159"/>
    </row>
    <row r="25" spans="2:9" ht="25.5" customHeight="1" x14ac:dyDescent="0.2">
      <c r="B25" s="175"/>
      <c r="C25" s="159"/>
      <c r="D25" s="161"/>
      <c r="E25" s="159"/>
      <c r="F25" s="159"/>
      <c r="G25" s="164"/>
      <c r="H25" s="159"/>
      <c r="I25" s="159"/>
    </row>
    <row r="26" spans="2:9" ht="17.25" customHeight="1" x14ac:dyDescent="0.2">
      <c r="B26" s="175"/>
      <c r="C26" s="159" t="s">
        <v>99</v>
      </c>
      <c r="D26" s="161" t="s">
        <v>100</v>
      </c>
      <c r="E26" s="159" t="s">
        <v>101</v>
      </c>
      <c r="F26" s="159" t="s">
        <v>102</v>
      </c>
      <c r="G26" s="164"/>
      <c r="H26" s="159" t="s">
        <v>103</v>
      </c>
      <c r="I26" s="159" t="s">
        <v>104</v>
      </c>
    </row>
    <row r="27" spans="2:9" ht="15" customHeight="1" x14ac:dyDescent="0.2">
      <c r="B27" s="175"/>
      <c r="C27" s="159"/>
      <c r="D27" s="161"/>
      <c r="E27" s="159"/>
      <c r="F27" s="159"/>
      <c r="G27" s="164"/>
      <c r="H27" s="159"/>
      <c r="I27" s="159"/>
    </row>
    <row r="28" spans="2:9" ht="18.75" customHeight="1" x14ac:dyDescent="0.2">
      <c r="B28" s="175"/>
      <c r="C28" s="159"/>
      <c r="D28" s="161"/>
      <c r="E28" s="159"/>
      <c r="F28" s="159"/>
      <c r="G28" s="164"/>
      <c r="H28" s="159"/>
      <c r="I28" s="159"/>
    </row>
    <row r="29" spans="2:9" ht="27.75" customHeight="1" x14ac:dyDescent="0.2">
      <c r="B29" s="175"/>
      <c r="C29" s="159" t="s">
        <v>105</v>
      </c>
      <c r="D29" s="161" t="s">
        <v>106</v>
      </c>
      <c r="E29" s="164"/>
      <c r="F29" s="164"/>
      <c r="G29" s="164"/>
      <c r="H29" s="159" t="s">
        <v>107</v>
      </c>
      <c r="I29" s="164"/>
    </row>
    <row r="30" spans="2:9" ht="24.75" customHeight="1" x14ac:dyDescent="0.2">
      <c r="B30" s="175"/>
      <c r="C30" s="159"/>
      <c r="D30" s="161"/>
      <c r="E30" s="164"/>
      <c r="F30" s="164"/>
      <c r="G30" s="164"/>
      <c r="H30" s="159"/>
      <c r="I30" s="164"/>
    </row>
    <row r="31" spans="2:9" ht="27" customHeight="1" x14ac:dyDescent="0.2">
      <c r="B31" s="175"/>
      <c r="C31" s="159"/>
      <c r="D31" s="161"/>
      <c r="E31" s="164"/>
      <c r="F31" s="164"/>
      <c r="G31" s="164"/>
      <c r="H31" s="159"/>
      <c r="I31" s="164"/>
    </row>
    <row r="32" spans="2:9" ht="14.25" customHeight="1" x14ac:dyDescent="0.2">
      <c r="B32" s="175"/>
      <c r="C32" s="159" t="s">
        <v>108</v>
      </c>
      <c r="D32" s="172"/>
      <c r="E32" s="166"/>
      <c r="F32" s="166"/>
      <c r="G32" s="166"/>
      <c r="H32" s="159" t="s">
        <v>109</v>
      </c>
      <c r="I32" s="166"/>
    </row>
    <row r="33" spans="2:9" ht="20.25" customHeight="1" thickBot="1" x14ac:dyDescent="0.25">
      <c r="B33" s="176"/>
      <c r="C33" s="171"/>
      <c r="D33" s="173"/>
      <c r="E33" s="167"/>
      <c r="F33" s="167"/>
      <c r="G33" s="167"/>
      <c r="H33" s="171"/>
      <c r="I33" s="167"/>
    </row>
    <row r="34" spans="2:9" ht="57.75" customHeight="1" thickBot="1" x14ac:dyDescent="0.25">
      <c r="B34" s="168" t="s">
        <v>110</v>
      </c>
      <c r="C34" s="169"/>
      <c r="D34" s="169"/>
      <c r="E34" s="169"/>
      <c r="F34" s="169"/>
      <c r="G34" s="169"/>
      <c r="H34" s="169"/>
      <c r="I34" s="170"/>
    </row>
  </sheetData>
  <mergeCells count="70">
    <mergeCell ref="I32:I33"/>
    <mergeCell ref="B34:I34"/>
    <mergeCell ref="C32:C33"/>
    <mergeCell ref="D32:D33"/>
    <mergeCell ref="E32:E33"/>
    <mergeCell ref="F32:F33"/>
    <mergeCell ref="G32:G33"/>
    <mergeCell ref="H32:H33"/>
    <mergeCell ref="B10:B33"/>
    <mergeCell ref="I26:I28"/>
    <mergeCell ref="C29:C31"/>
    <mergeCell ref="D29:D31"/>
    <mergeCell ref="E29:E31"/>
    <mergeCell ref="F29:F31"/>
    <mergeCell ref="G29:G31"/>
    <mergeCell ref="H29:H31"/>
    <mergeCell ref="I29:I31"/>
    <mergeCell ref="C26:C28"/>
    <mergeCell ref="D26:D28"/>
    <mergeCell ref="E26:E28"/>
    <mergeCell ref="F26:F28"/>
    <mergeCell ref="G26:G28"/>
    <mergeCell ref="H26:H28"/>
    <mergeCell ref="I20:I22"/>
    <mergeCell ref="C23:C25"/>
    <mergeCell ref="D23:D25"/>
    <mergeCell ref="E23:E25"/>
    <mergeCell ref="F23:F25"/>
    <mergeCell ref="G23:G25"/>
    <mergeCell ref="H23:H25"/>
    <mergeCell ref="I23:I25"/>
    <mergeCell ref="C20:C22"/>
    <mergeCell ref="D20:D22"/>
    <mergeCell ref="E20:E22"/>
    <mergeCell ref="F20:F22"/>
    <mergeCell ref="G20:G22"/>
    <mergeCell ref="H20:H22"/>
    <mergeCell ref="I15:I16"/>
    <mergeCell ref="C17:C19"/>
    <mergeCell ref="D17:D19"/>
    <mergeCell ref="E17:E19"/>
    <mergeCell ref="F17:F19"/>
    <mergeCell ref="G17:G19"/>
    <mergeCell ref="H17:H19"/>
    <mergeCell ref="I17:I19"/>
    <mergeCell ref="C15:C16"/>
    <mergeCell ref="D15:D16"/>
    <mergeCell ref="E15:E16"/>
    <mergeCell ref="F15:F16"/>
    <mergeCell ref="G15:G16"/>
    <mergeCell ref="H15:H16"/>
    <mergeCell ref="G10:G11"/>
    <mergeCell ref="H10:H11"/>
    <mergeCell ref="I10:I11"/>
    <mergeCell ref="C12:C14"/>
    <mergeCell ref="D12:D14"/>
    <mergeCell ref="E12:E14"/>
    <mergeCell ref="F12:F14"/>
    <mergeCell ref="G12:G14"/>
    <mergeCell ref="H12:H14"/>
    <mergeCell ref="I12:I14"/>
    <mergeCell ref="C10:C11"/>
    <mergeCell ref="D10:D11"/>
    <mergeCell ref="E10:E11"/>
    <mergeCell ref="F10:F11"/>
    <mergeCell ref="B3:C6"/>
    <mergeCell ref="D3:H6"/>
    <mergeCell ref="I3:I6"/>
    <mergeCell ref="B8:I8"/>
    <mergeCell ref="B9:I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MATRIZ IPVR</vt:lpstr>
      <vt:lpstr>TABLA DE PELIGROS</vt:lpstr>
      <vt:lpstr>'MATRIZ IPVR'!Área_de_impresión</vt:lpstr>
      <vt:lpstr>'TABLA DE PELIGROS'!Área_de_impresión</vt:lpstr>
    </vt:vector>
  </TitlesOfParts>
  <Company>sena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MANUEL DIAZ</dc:creator>
  <cp:lastModifiedBy>USUARIO</cp:lastModifiedBy>
  <dcterms:created xsi:type="dcterms:W3CDTF">2002-03-09T17:19:10Z</dcterms:created>
  <dcterms:modified xsi:type="dcterms:W3CDTF">2024-07-21T00:57:13Z</dcterms:modified>
</cp:coreProperties>
</file>